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chartsheets/sheet16.xml" ContentType="application/vnd.openxmlformats-officedocument.spreadsheetml.chartsheet+xml"/>
  <Override PartName="/xl/drawings/drawing18.xml" ContentType="application/vnd.openxmlformats-officedocument.drawing+xml"/>
  <Override PartName="/xl/chartsheets/sheet17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340" windowHeight="6795" firstSheet="4" activeTab="6"/>
  </bookViews>
  <sheets>
    <sheet name="NUMBERS" sheetId="1" r:id="rId1"/>
    <sheet name="SUMMARY" sheetId="2" r:id="rId2"/>
    <sheet name="GEMIDDELD-DAG" sheetId="3" r:id="rId3"/>
    <sheet name="PER MAAND" sheetId="4" r:id="rId4"/>
    <sheet name="kWh-m2-day" sheetId="5" r:id="rId5"/>
    <sheet name="JAARVERMOGEN" sheetId="6" r:id="rId6"/>
    <sheet name="OPBRENGST" sheetId="7" r:id="rId7"/>
    <sheet name="JANUARI" sheetId="8" r:id="rId8"/>
    <sheet name="FEBRUARI" sheetId="9" r:id="rId9"/>
    <sheet name="MAART" sheetId="10" r:id="rId10"/>
    <sheet name="APRIL" sheetId="11" r:id="rId11"/>
    <sheet name="MEI" sheetId="12" r:id="rId12"/>
    <sheet name="JUNI" sheetId="13" r:id="rId13"/>
    <sheet name="JULI" sheetId="14" r:id="rId14"/>
    <sheet name="AUGUSTUS" sheetId="15" r:id="rId15"/>
    <sheet name="SEPTEMBER" sheetId="16" r:id="rId16"/>
    <sheet name="OKTOBER" sheetId="17" r:id="rId17"/>
    <sheet name="NOVEMBER" sheetId="18" r:id="rId18"/>
    <sheet name="DECEMBER" sheetId="19" r:id="rId19"/>
  </sheets>
  <definedNames/>
  <calcPr fullCalcOnLoad="1"/>
</workbook>
</file>

<file path=xl/sharedStrings.xml><?xml version="1.0" encoding="utf-8"?>
<sst xmlns="http://schemas.openxmlformats.org/spreadsheetml/2006/main" count="88" uniqueCount="17">
  <si>
    <t>CUMMULATIEF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</si>
  <si>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</si>
  <si>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</si>
  <si>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</si>
  <si>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</si>
  <si>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</si>
  <si>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</si>
  <si>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</si>
  <si>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</si>
  <si>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</si>
  <si>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</si>
  <si>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</si>
  <si>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</si>
  <si>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cumm dagen</t>
  </si>
  <si>
    <t>month cumm</t>
  </si>
  <si>
    <t>av day</t>
  </si>
  <si>
    <t>cumm power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</si>
</sst>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\+0.000"/>
    <numFmt numFmtId="170" formatCode="[&lt;=0]0.000;General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5.2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11.5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GEMIDDELDE THERMISCHE ZONNE-ENERGIE PER DAG
LOCATIE ZOETERWOUDE-RIJNDIJK(2001)
</a:t>
            </a:r>
            <a:r>
              <a:rPr lang="en-US" cap="none" sz="800" b="1" i="0" u="none" baseline="0"/>
              <a:t>Copyright LOCUTIS ENERGY SYSTEMS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75"/>
          <c:w val="0.954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SUMMARY!$B$4:$M$4</c:f>
              <c:numCache>
                <c:ptCount val="12"/>
                <c:pt idx="0">
                  <c:v>0.7464838709677418</c:v>
                </c:pt>
                <c:pt idx="1">
                  <c:v>1.317107142857143</c:v>
                </c:pt>
                <c:pt idx="2">
                  <c:v>1.400548387096774</c:v>
                </c:pt>
                <c:pt idx="3">
                  <c:v>2.7674000000000003</c:v>
                </c:pt>
                <c:pt idx="4">
                  <c:v>4.187032258064516</c:v>
                </c:pt>
                <c:pt idx="5">
                  <c:v>3.892499999999999</c:v>
                </c:pt>
                <c:pt idx="6">
                  <c:v>3.7540645161290334</c:v>
                </c:pt>
                <c:pt idx="7">
                  <c:v>3.2753548387096756</c:v>
                </c:pt>
                <c:pt idx="8">
                  <c:v>2.1943000000000024</c:v>
                </c:pt>
                <c:pt idx="9">
                  <c:v>1.8183548387096784</c:v>
                </c:pt>
                <c:pt idx="10">
                  <c:v>0.8264999999999987</c:v>
                </c:pt>
                <c:pt idx="11">
                  <c:v>0.2984516129032243</c:v>
                </c:pt>
              </c:numCache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kWh</a:t>
                </a:r>
              </a:p>
            </c:rich>
          </c:tx>
          <c:layout>
            <c:manualLayout>
              <c:xMode val="factor"/>
              <c:yMode val="factor"/>
              <c:x val="0.008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6284477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MEI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75"/>
          <c:w val="0.954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NUMBERS!$I$4:$I$34</c:f>
              <c:numCache>
                <c:ptCount val="31"/>
                <c:pt idx="0">
                  <c:v>0.3719999999999857</c:v>
                </c:pt>
                <c:pt idx="1">
                  <c:v>5.677999999999997</c:v>
                </c:pt>
                <c:pt idx="2">
                  <c:v>2.630000000000024</c:v>
                </c:pt>
                <c:pt idx="3">
                  <c:v>0.012999999999976808</c:v>
                </c:pt>
                <c:pt idx="4">
                  <c:v>3.6100000000000136</c:v>
                </c:pt>
                <c:pt idx="5">
                  <c:v>5.11099999999999</c:v>
                </c:pt>
                <c:pt idx="6">
                  <c:v>6.034999999999997</c:v>
                </c:pt>
                <c:pt idx="7">
                  <c:v>6.1200000000000045</c:v>
                </c:pt>
                <c:pt idx="8">
                  <c:v>6.003000000000014</c:v>
                </c:pt>
                <c:pt idx="9">
                  <c:v>5.975999999999999</c:v>
                </c:pt>
                <c:pt idx="10">
                  <c:v>2.341000000000008</c:v>
                </c:pt>
                <c:pt idx="11">
                  <c:v>2.6599999999999966</c:v>
                </c:pt>
                <c:pt idx="12">
                  <c:v>4.049999999999983</c:v>
                </c:pt>
                <c:pt idx="13">
                  <c:v>1.5570000000000164</c:v>
                </c:pt>
                <c:pt idx="14">
                  <c:v>3.890999999999991</c:v>
                </c:pt>
                <c:pt idx="15">
                  <c:v>2.5660000000000025</c:v>
                </c:pt>
                <c:pt idx="16">
                  <c:v>2.5979999999999848</c:v>
                </c:pt>
                <c:pt idx="17">
                  <c:v>1.802000000000021</c:v>
                </c:pt>
                <c:pt idx="18">
                  <c:v>7.265999999999991</c:v>
                </c:pt>
                <c:pt idx="19">
                  <c:v>5.351999999999975</c:v>
                </c:pt>
                <c:pt idx="20">
                  <c:v>7.108000000000004</c:v>
                </c:pt>
                <c:pt idx="21">
                  <c:v>5.775000000000034</c:v>
                </c:pt>
                <c:pt idx="22">
                  <c:v>6.401999999999987</c:v>
                </c:pt>
                <c:pt idx="23">
                  <c:v>5.473000000000013</c:v>
                </c:pt>
                <c:pt idx="24">
                  <c:v>4.593999999999994</c:v>
                </c:pt>
                <c:pt idx="25">
                  <c:v>4.3419999999999845</c:v>
                </c:pt>
                <c:pt idx="26">
                  <c:v>1.1340000000000146</c:v>
                </c:pt>
                <c:pt idx="27">
                  <c:v>3.7789999999999964</c:v>
                </c:pt>
                <c:pt idx="28">
                  <c:v>6.981999999999971</c:v>
                </c:pt>
                <c:pt idx="29">
                  <c:v>6.156000000000006</c:v>
                </c:pt>
                <c:pt idx="30">
                  <c:v>2.4220000000000255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JUNI 2001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275"/>
          <c:w val="0.9542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NUMBERS!$H$4:$H$33</c:f>
              <c:numCache>
                <c:ptCount val="30"/>
                <c:pt idx="0">
                  <c:v>1.992999999999995</c:v>
                </c:pt>
                <c:pt idx="1">
                  <c:v>0.875</c:v>
                </c:pt>
                <c:pt idx="2">
                  <c:v>4.461000000000013</c:v>
                </c:pt>
                <c:pt idx="3">
                  <c:v>4.055000000000007</c:v>
                </c:pt>
                <c:pt idx="4">
                  <c:v>6.272999999999968</c:v>
                </c:pt>
                <c:pt idx="5">
                  <c:v>5.187999999999988</c:v>
                </c:pt>
                <c:pt idx="6">
                  <c:v>4.1650000000000205</c:v>
                </c:pt>
                <c:pt idx="7">
                  <c:v>6.036999999999978</c:v>
                </c:pt>
                <c:pt idx="8">
                  <c:v>3.722000000000037</c:v>
                </c:pt>
                <c:pt idx="9">
                  <c:v>2.9359999999999786</c:v>
                </c:pt>
                <c:pt idx="10">
                  <c:v>5.0400000000000205</c:v>
                </c:pt>
                <c:pt idx="11">
                  <c:v>4.200999999999965</c:v>
                </c:pt>
                <c:pt idx="12">
                  <c:v>3.813000000000045</c:v>
                </c:pt>
                <c:pt idx="13">
                  <c:v>5.764999999999986</c:v>
                </c:pt>
                <c:pt idx="14">
                  <c:v>4.156999999999982</c:v>
                </c:pt>
                <c:pt idx="15">
                  <c:v>1.2379999999999995</c:v>
                </c:pt>
                <c:pt idx="16">
                  <c:v>3.3640000000000327</c:v>
                </c:pt>
                <c:pt idx="17">
                  <c:v>0.81899999999996</c:v>
                </c:pt>
                <c:pt idx="18">
                  <c:v>6.802000000000021</c:v>
                </c:pt>
                <c:pt idx="19">
                  <c:v>3.180000000000007</c:v>
                </c:pt>
                <c:pt idx="20">
                  <c:v>2.790999999999997</c:v>
                </c:pt>
                <c:pt idx="21">
                  <c:v>2.3279999999999745</c:v>
                </c:pt>
                <c:pt idx="22">
                  <c:v>2.9209999999999923</c:v>
                </c:pt>
                <c:pt idx="23">
                  <c:v>3.8280000000000314</c:v>
                </c:pt>
                <c:pt idx="24">
                  <c:v>5.589999999999975</c:v>
                </c:pt>
                <c:pt idx="25">
                  <c:v>5.046000000000049</c:v>
                </c:pt>
                <c:pt idx="26">
                  <c:v>0.8339999999999463</c:v>
                </c:pt>
                <c:pt idx="27">
                  <c:v>6.0120000000000005</c:v>
                </c:pt>
                <c:pt idx="28">
                  <c:v>4.285000000000025</c:v>
                </c:pt>
                <c:pt idx="29">
                  <c:v>5.055999999999983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JULI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NUMBERS!$G$4:$G$34</c:f>
              <c:numCache>
                <c:ptCount val="31"/>
                <c:pt idx="0">
                  <c:v>6.331000000000017</c:v>
                </c:pt>
                <c:pt idx="1">
                  <c:v>1.8460000000000036</c:v>
                </c:pt>
                <c:pt idx="2">
                  <c:v>6.682000000000016</c:v>
                </c:pt>
                <c:pt idx="3">
                  <c:v>7.367999999999995</c:v>
                </c:pt>
                <c:pt idx="4">
                  <c:v>5.1059999999999945</c:v>
                </c:pt>
                <c:pt idx="5">
                  <c:v>1.1719999999999686</c:v>
                </c:pt>
                <c:pt idx="6">
                  <c:v>1.7150000000000318</c:v>
                </c:pt>
                <c:pt idx="7">
                  <c:v>0.13400000000001455</c:v>
                </c:pt>
                <c:pt idx="8">
                  <c:v>4.222999999999956</c:v>
                </c:pt>
                <c:pt idx="9">
                  <c:v>1.29200000000003</c:v>
                </c:pt>
                <c:pt idx="10">
                  <c:v>1.646000000000015</c:v>
                </c:pt>
                <c:pt idx="11">
                  <c:v>3.305999999999983</c:v>
                </c:pt>
                <c:pt idx="12">
                  <c:v>0.7099999999999795</c:v>
                </c:pt>
                <c:pt idx="13">
                  <c:v>4.13900000000001</c:v>
                </c:pt>
                <c:pt idx="14">
                  <c:v>4.851999999999975</c:v>
                </c:pt>
                <c:pt idx="15">
                  <c:v>4.947000000000003</c:v>
                </c:pt>
                <c:pt idx="16">
                  <c:v>4.32000000000005</c:v>
                </c:pt>
                <c:pt idx="17">
                  <c:v>1.7699999999999818</c:v>
                </c:pt>
                <c:pt idx="18">
                  <c:v>3.863999999999976</c:v>
                </c:pt>
                <c:pt idx="19">
                  <c:v>1.8319999999999936</c:v>
                </c:pt>
                <c:pt idx="20">
                  <c:v>0.27000000000003865</c:v>
                </c:pt>
                <c:pt idx="21">
                  <c:v>7.005999999999972</c:v>
                </c:pt>
                <c:pt idx="22">
                  <c:v>1.823000000000036</c:v>
                </c:pt>
                <c:pt idx="23">
                  <c:v>7.420000000000016</c:v>
                </c:pt>
                <c:pt idx="24">
                  <c:v>5.486999999999966</c:v>
                </c:pt>
                <c:pt idx="25">
                  <c:v>4.375</c:v>
                </c:pt>
                <c:pt idx="26">
                  <c:v>1.816000000000031</c:v>
                </c:pt>
                <c:pt idx="27">
                  <c:v>6.256999999999948</c:v>
                </c:pt>
                <c:pt idx="28">
                  <c:v>5.428999999999974</c:v>
                </c:pt>
                <c:pt idx="29">
                  <c:v>5.40300000000002</c:v>
                </c:pt>
                <c:pt idx="30">
                  <c:v>3.8350000000000364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AUGUSTUS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NUMBERS!$F$4:$F$34</c:f>
              <c:numCache>
                <c:ptCount val="31"/>
                <c:pt idx="0">
                  <c:v>3.980000000000018</c:v>
                </c:pt>
                <c:pt idx="1">
                  <c:v>2.88900000000001</c:v>
                </c:pt>
                <c:pt idx="2">
                  <c:v>3.745999999999981</c:v>
                </c:pt>
                <c:pt idx="3">
                  <c:v>6.442000000000007</c:v>
                </c:pt>
                <c:pt idx="4">
                  <c:v>1.8899999999999864</c:v>
                </c:pt>
                <c:pt idx="5">
                  <c:v>0.7630000000000337</c:v>
                </c:pt>
                <c:pt idx="6">
                  <c:v>2.4529999999999745</c:v>
                </c:pt>
                <c:pt idx="7">
                  <c:v>2.4420000000000073</c:v>
                </c:pt>
                <c:pt idx="8">
                  <c:v>2.5439999999999827</c:v>
                </c:pt>
                <c:pt idx="9">
                  <c:v>4.831000000000017</c:v>
                </c:pt>
                <c:pt idx="10">
                  <c:v>3.73599999999999</c:v>
                </c:pt>
                <c:pt idx="11">
                  <c:v>0.19899999999995543</c:v>
                </c:pt>
                <c:pt idx="12">
                  <c:v>0.37400000000002365</c:v>
                </c:pt>
                <c:pt idx="13">
                  <c:v>6.529999999999973</c:v>
                </c:pt>
                <c:pt idx="14">
                  <c:v>4.8279999999999745</c:v>
                </c:pt>
                <c:pt idx="15">
                  <c:v>3.6170000000000755</c:v>
                </c:pt>
                <c:pt idx="16">
                  <c:v>4.2309999999999945</c:v>
                </c:pt>
                <c:pt idx="17">
                  <c:v>3.562000000000012</c:v>
                </c:pt>
                <c:pt idx="18">
                  <c:v>2.822999999999979</c:v>
                </c:pt>
                <c:pt idx="19">
                  <c:v>2.0330000000000155</c:v>
                </c:pt>
                <c:pt idx="20">
                  <c:v>5.430999999999926</c:v>
                </c:pt>
                <c:pt idx="21">
                  <c:v>4.29200000000003</c:v>
                </c:pt>
                <c:pt idx="22">
                  <c:v>3.6370000000000573</c:v>
                </c:pt>
                <c:pt idx="23">
                  <c:v>5.628999999999905</c:v>
                </c:pt>
                <c:pt idx="24">
                  <c:v>4.350999999999999</c:v>
                </c:pt>
                <c:pt idx="25">
                  <c:v>4.071000000000026</c:v>
                </c:pt>
                <c:pt idx="26">
                  <c:v>4.543999999999983</c:v>
                </c:pt>
                <c:pt idx="27">
                  <c:v>1.6560000000000628</c:v>
                </c:pt>
                <c:pt idx="28">
                  <c:v>1.7490000000000236</c:v>
                </c:pt>
                <c:pt idx="29">
                  <c:v>1.1739999999999782</c:v>
                </c:pt>
                <c:pt idx="30">
                  <c:v>1.0889999999999418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SEPTEMBER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NUMBERS!$E$4:$E$33</c:f>
              <c:numCache>
                <c:ptCount val="30"/>
                <c:pt idx="0">
                  <c:v>1.0339999999999918</c:v>
                </c:pt>
                <c:pt idx="1">
                  <c:v>0.3410000000000082</c:v>
                </c:pt>
                <c:pt idx="2">
                  <c:v>2.2240000000000464</c:v>
                </c:pt>
                <c:pt idx="3">
                  <c:v>1.8419999999999845</c:v>
                </c:pt>
                <c:pt idx="4">
                  <c:v>2.0610000000000355</c:v>
                </c:pt>
                <c:pt idx="5">
                  <c:v>4.307999999999993</c:v>
                </c:pt>
                <c:pt idx="6">
                  <c:v>0.39400000000000546</c:v>
                </c:pt>
                <c:pt idx="7">
                  <c:v>4.1749999999999545</c:v>
                </c:pt>
                <c:pt idx="8">
                  <c:v>2.018000000000029</c:v>
                </c:pt>
                <c:pt idx="9">
                  <c:v>2.9569999999999936</c:v>
                </c:pt>
                <c:pt idx="10">
                  <c:v>4.376999999999953</c:v>
                </c:pt>
                <c:pt idx="11">
                  <c:v>0.6130000000000564</c:v>
                </c:pt>
                <c:pt idx="12">
                  <c:v>1.6639999999999873</c:v>
                </c:pt>
                <c:pt idx="13">
                  <c:v>2.5779999999999745</c:v>
                </c:pt>
                <c:pt idx="14">
                  <c:v>1.5640000000000782</c:v>
                </c:pt>
                <c:pt idx="15">
                  <c:v>1.4739999999999327</c:v>
                </c:pt>
                <c:pt idx="16">
                  <c:v>1.9300000000000637</c:v>
                </c:pt>
                <c:pt idx="17">
                  <c:v>1.0949999999999136</c:v>
                </c:pt>
                <c:pt idx="18">
                  <c:v>0</c:v>
                </c:pt>
                <c:pt idx="19">
                  <c:v>3.4320000000000164</c:v>
                </c:pt>
                <c:pt idx="20">
                  <c:v>3.2269999999999754</c:v>
                </c:pt>
                <c:pt idx="21">
                  <c:v>2.143000000000029</c:v>
                </c:pt>
                <c:pt idx="22">
                  <c:v>5.021000000000072</c:v>
                </c:pt>
                <c:pt idx="23">
                  <c:v>0.9809999999999945</c:v>
                </c:pt>
                <c:pt idx="24">
                  <c:v>1.947999999999979</c:v>
                </c:pt>
                <c:pt idx="25">
                  <c:v>2.6100000000000136</c:v>
                </c:pt>
                <c:pt idx="26">
                  <c:v>0.9900000000000091</c:v>
                </c:pt>
                <c:pt idx="27">
                  <c:v>4.876999999999953</c:v>
                </c:pt>
                <c:pt idx="28">
                  <c:v>0.9539999999999509</c:v>
                </c:pt>
                <c:pt idx="29">
                  <c:v>2.997000000000071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OKTOBER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NUMBERS!$D$4:$D$34</c:f>
              <c:numCache>
                <c:ptCount val="31"/>
                <c:pt idx="0">
                  <c:v>0.10399999999992815</c:v>
                </c:pt>
                <c:pt idx="1">
                  <c:v>0.19900000000006912</c:v>
                </c:pt>
                <c:pt idx="2">
                  <c:v>2.8600000000000136</c:v>
                </c:pt>
                <c:pt idx="3">
                  <c:v>1.22199999999998</c:v>
                </c:pt>
                <c:pt idx="4">
                  <c:v>4.725999999999999</c:v>
                </c:pt>
                <c:pt idx="5">
                  <c:v>0.5889999999999418</c:v>
                </c:pt>
                <c:pt idx="6">
                  <c:v>2.8530000000000655</c:v>
                </c:pt>
                <c:pt idx="7">
                  <c:v>2.08299999999997</c:v>
                </c:pt>
                <c:pt idx="8">
                  <c:v>1.2129999999999654</c:v>
                </c:pt>
                <c:pt idx="9">
                  <c:v>2.1090000000000373</c:v>
                </c:pt>
                <c:pt idx="10">
                  <c:v>0.13400000000001455</c:v>
                </c:pt>
                <c:pt idx="11">
                  <c:v>4.70799999999997</c:v>
                </c:pt>
                <c:pt idx="12">
                  <c:v>3.3460000000000036</c:v>
                </c:pt>
                <c:pt idx="13">
                  <c:v>0.9560000000000173</c:v>
                </c:pt>
                <c:pt idx="14">
                  <c:v>3.1789999999999736</c:v>
                </c:pt>
                <c:pt idx="15">
                  <c:v>2.841000000000008</c:v>
                </c:pt>
                <c:pt idx="16">
                  <c:v>2.7799999999999727</c:v>
                </c:pt>
                <c:pt idx="17">
                  <c:v>1.2670000000000528</c:v>
                </c:pt>
                <c:pt idx="18">
                  <c:v>0.6079999999999472</c:v>
                </c:pt>
                <c:pt idx="19">
                  <c:v>2.2950000000000728</c:v>
                </c:pt>
                <c:pt idx="20">
                  <c:v>0.52699999999993</c:v>
                </c:pt>
                <c:pt idx="21">
                  <c:v>0.03899999999998727</c:v>
                </c:pt>
                <c:pt idx="22">
                  <c:v>0.009000000000014552</c:v>
                </c:pt>
                <c:pt idx="23">
                  <c:v>1.6760000000000446</c:v>
                </c:pt>
                <c:pt idx="24">
                  <c:v>2.7509999999999764</c:v>
                </c:pt>
                <c:pt idx="25">
                  <c:v>2.3360000000000127</c:v>
                </c:pt>
                <c:pt idx="26">
                  <c:v>1.8859999999999673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NOVEMBER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NUMBERS!$C$4:$C$33</c:f>
              <c:numCache>
                <c:ptCount val="30"/>
                <c:pt idx="0">
                  <c:v>2.0289999999999964</c:v>
                </c:pt>
                <c:pt idx="1">
                  <c:v>2.7779999999999063</c:v>
                </c:pt>
                <c:pt idx="2">
                  <c:v>0.2660000000000764</c:v>
                </c:pt>
                <c:pt idx="3">
                  <c:v>0.35199999999997544</c:v>
                </c:pt>
                <c:pt idx="4">
                  <c:v>1.4929999999999382</c:v>
                </c:pt>
                <c:pt idx="5">
                  <c:v>0.8820000000000618</c:v>
                </c:pt>
                <c:pt idx="6">
                  <c:v>0.2419999999999618</c:v>
                </c:pt>
                <c:pt idx="7">
                  <c:v>0.20699999999999363</c:v>
                </c:pt>
                <c:pt idx="8">
                  <c:v>2.358000000000061</c:v>
                </c:pt>
                <c:pt idx="9">
                  <c:v>0.6349999999999909</c:v>
                </c:pt>
                <c:pt idx="10">
                  <c:v>0</c:v>
                </c:pt>
                <c:pt idx="11">
                  <c:v>0.028999999999996362</c:v>
                </c:pt>
                <c:pt idx="12">
                  <c:v>0.5230000000000246</c:v>
                </c:pt>
                <c:pt idx="13">
                  <c:v>3.33299999999997</c:v>
                </c:pt>
                <c:pt idx="14">
                  <c:v>2.73599999999999</c:v>
                </c:pt>
                <c:pt idx="15">
                  <c:v>0.005999999999971806</c:v>
                </c:pt>
                <c:pt idx="16">
                  <c:v>0.5830000000000837</c:v>
                </c:pt>
                <c:pt idx="17">
                  <c:v>0.4069999999999254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DECEMBER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25"/>
          <c:w val="0.94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NUMBERS!$B$4:$B$34</c:f>
              <c:numCache>
                <c:ptCount val="31"/>
                <c:pt idx="0">
                  <c:v>0.04800000000000182</c:v>
                </c:pt>
                <c:pt idx="1">
                  <c:v>0.049999999999954525</c:v>
                </c:pt>
                <c:pt idx="2">
                  <c:v>0.04399999999998272</c:v>
                </c:pt>
                <c:pt idx="3">
                  <c:v>0.17600000000004457</c:v>
                </c:pt>
                <c:pt idx="4">
                  <c:v>0.21900000000005093</c:v>
                </c:pt>
                <c:pt idx="5">
                  <c:v>2.0960000000000036</c:v>
                </c:pt>
                <c:pt idx="6">
                  <c:v>2.4769999999999754</c:v>
                </c:pt>
                <c:pt idx="7">
                  <c:v>0.06399999999996453</c:v>
                </c:pt>
                <c:pt idx="8">
                  <c:v>0</c:v>
                </c:pt>
                <c:pt idx="9">
                  <c:v>2.322999999999979</c:v>
                </c:pt>
                <c:pt idx="10">
                  <c:v>0.6190000000000282</c:v>
                </c:pt>
                <c:pt idx="11">
                  <c:v>0</c:v>
                </c:pt>
                <c:pt idx="12">
                  <c:v>0.10900000000003729</c:v>
                </c:pt>
                <c:pt idx="13">
                  <c:v>1.02699999999993</c:v>
                </c:pt>
                <c:pt idx="14">
                  <c:v>0</c:v>
                </c:pt>
                <c:pt idx="15">
                  <c:v>2.3250000000000455</c:v>
                </c:pt>
                <c:pt idx="16">
                  <c:v>1.1040000000000418</c:v>
                </c:pt>
                <c:pt idx="17">
                  <c:v>0</c:v>
                </c:pt>
                <c:pt idx="18">
                  <c:v>0</c:v>
                </c:pt>
                <c:pt idx="19">
                  <c:v>1.544999999999959</c:v>
                </c:pt>
                <c:pt idx="20">
                  <c:v>0</c:v>
                </c:pt>
                <c:pt idx="21">
                  <c:v>0.9239999999999782</c:v>
                </c:pt>
                <c:pt idx="22">
                  <c:v>2.63900000000001</c:v>
                </c:pt>
                <c:pt idx="23">
                  <c:v>0</c:v>
                </c:pt>
                <c:pt idx="24">
                  <c:v>1.4710000000000036</c:v>
                </c:pt>
                <c:pt idx="25">
                  <c:v>0.008000000000038199</c:v>
                </c:pt>
                <c:pt idx="26">
                  <c:v>0.13199999999994816</c:v>
                </c:pt>
                <c:pt idx="27">
                  <c:v>1.1960000000000264</c:v>
                </c:pt>
                <c:pt idx="28">
                  <c:v>0.03499999999996817</c:v>
                </c:pt>
                <c:pt idx="29">
                  <c:v>0.3250000000000455</c:v>
                </c:pt>
                <c:pt idx="30">
                  <c:v>2.9829999999999472</c:v>
                </c:pt>
              </c:numCache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GEMETEN VERMOGEN PER MAAND IN 2001
OPPERVLAK 2,8 m</a:t>
            </a:r>
            <a:r>
              <a:rPr lang="en-US" cap="none" sz="1000" b="1" i="0" u="none" baseline="30000"/>
              <a:t>2</a:t>
            </a:r>
            <a:r>
              <a:rPr lang="en-US" cap="none" sz="1000" b="1" i="0" u="none" baseline="0"/>
              <a:t>, 150 LITER OPSLAG
LOCATIE ZOETERWOUDE-RIJNDIJK
</a:t>
            </a:r>
            <a:r>
              <a:rPr lang="en-US" cap="none" sz="800" b="0" i="0" u="none" baseline="0"/>
              <a:t>(COPYRIGHT: LOCUTIS ENERGY SYSTEMS)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SUMMARY!$B$7:$M$7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23.141</c:v>
                </c:pt>
                <c:pt idx="1">
                  <c:v>36.879000000000005</c:v>
                </c:pt>
                <c:pt idx="2">
                  <c:v>43.416999999999994</c:v>
                </c:pt>
                <c:pt idx="3">
                  <c:v>83.022</c:v>
                </c:pt>
                <c:pt idx="4">
                  <c:v>129.798</c:v>
                </c:pt>
                <c:pt idx="5">
                  <c:v>116.77499999999998</c:v>
                </c:pt>
                <c:pt idx="6">
                  <c:v>116.37600000000003</c:v>
                </c:pt>
                <c:pt idx="7">
                  <c:v>101.53599999999994</c:v>
                </c:pt>
                <c:pt idx="8">
                  <c:v>65.82900000000006</c:v>
                </c:pt>
                <c:pt idx="9">
                  <c:v>56.36900000000003</c:v>
                </c:pt>
                <c:pt idx="10">
                  <c:v>24.79499999999996</c:v>
                </c:pt>
                <c:pt idx="11">
                  <c:v>9.251999999999953</c:v>
                </c:pt>
              </c:numCache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VERMOGEN PER M2 EN PER DAG
2001 (2,8 m2, 180 liter- SOLES-2)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SUMMARY!$B$14:$M$14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SUMMARY!$B$15:$M$15</c:f>
              <c:numCache>
                <c:ptCount val="12"/>
                <c:pt idx="0">
                  <c:v>0.26660138248847925</c:v>
                </c:pt>
                <c:pt idx="1">
                  <c:v>0.363317191283293</c:v>
                </c:pt>
                <c:pt idx="2">
                  <c:v>0.4104642857142857</c:v>
                </c:pt>
                <c:pt idx="3">
                  <c:v>0.5549375</c:v>
                </c:pt>
                <c:pt idx="4">
                  <c:v>0.7480061494796595</c:v>
                </c:pt>
                <c:pt idx="5">
                  <c:v>0.8544435674822416</c:v>
                </c:pt>
                <c:pt idx="6">
                  <c:v>0.9255525606469004</c:v>
                </c:pt>
                <c:pt idx="7">
                  <c:v>0.9567078189300411</c:v>
                </c:pt>
                <c:pt idx="8">
                  <c:v>0.9376936159079017</c:v>
                </c:pt>
                <c:pt idx="9">
                  <c:v>0.908296522556391</c:v>
                </c:pt>
                <c:pt idx="10">
                  <c:v>0.8532260479041917</c:v>
                </c:pt>
                <c:pt idx="11">
                  <c:v>0.7981663405088063</c:v>
                </c:pt>
              </c:numCache>
            </c:numRef>
          </c:val>
          <c:smooth val="1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between"/>
        <c:dispUnits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GEGENEREERD JAARVERMOGEN
2001 (2,8 m2, 180 Liter-SOLES-2)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SUMMARY!$B$18:$M$18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SUMMARY!$B$19:$M$19</c:f>
              <c:numCache>
                <c:ptCount val="12"/>
                <c:pt idx="0">
                  <c:v>0.9808798064516128</c:v>
                </c:pt>
                <c:pt idx="1">
                  <c:v>1.3367166101694918</c:v>
                </c:pt>
                <c:pt idx="2">
                  <c:v>1.5101802</c:v>
                </c:pt>
                <c:pt idx="3">
                  <c:v>2.0417260499999994</c:v>
                </c:pt>
                <c:pt idx="4">
                  <c:v>2.752064225165563</c:v>
                </c:pt>
                <c:pt idx="5">
                  <c:v>3.143668773480663</c:v>
                </c:pt>
                <c:pt idx="6">
                  <c:v>3.4052929811320753</c:v>
                </c:pt>
                <c:pt idx="7">
                  <c:v>3.519919407407407</c:v>
                </c:pt>
                <c:pt idx="8">
                  <c:v>3.4499623516483515</c:v>
                </c:pt>
                <c:pt idx="9">
                  <c:v>3.341804565789474</c:v>
                </c:pt>
                <c:pt idx="10">
                  <c:v>3.139189275449102</c:v>
                </c:pt>
                <c:pt idx="11">
                  <c:v>2.9366136000000003</c:v>
                </c:pt>
              </c:numCache>
            </c:numRef>
          </c:val>
          <c:smooth val="1"/>
        </c:ser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GigaJoule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/>
              <a:t>GEMETEN ENERGIEOPBRENGST /DAG EN PER MAAND
JAAR 2001</a:t>
            </a:r>
            <a:r>
              <a:rPr lang="en-US" cap="none" sz="1150" b="1" i="0" u="none" baseline="0"/>
              <a:t>(COPYRIGHT LOCUTIS ENERGY SYSTEMS)</a:t>
            </a:r>
            <a:r>
              <a:rPr lang="en-US" cap="none" sz="2525" b="1" i="0" u="none" baseline="0"/>
              <a:t> </a:t>
            </a:r>
          </a:p>
        </c:rich>
      </c:tx>
      <c:layout>
        <c:manualLayout>
          <c:xMode val="factor"/>
          <c:yMode val="factor"/>
          <c:x val="-0.018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65"/>
          <c:y val="0.11875"/>
          <c:w val="0.946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NUMBERS!$B$2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NUMBERS!$B$4:$B$34</c:f>
              <c:numCache>
                <c:ptCount val="31"/>
                <c:pt idx="0">
                  <c:v>0.04800000000000182</c:v>
                </c:pt>
                <c:pt idx="1">
                  <c:v>0.049999999999954525</c:v>
                </c:pt>
                <c:pt idx="2">
                  <c:v>0.04399999999998272</c:v>
                </c:pt>
                <c:pt idx="3">
                  <c:v>0.17600000000004457</c:v>
                </c:pt>
                <c:pt idx="4">
                  <c:v>0.21900000000005093</c:v>
                </c:pt>
                <c:pt idx="5">
                  <c:v>2.0960000000000036</c:v>
                </c:pt>
                <c:pt idx="6">
                  <c:v>2.4769999999999754</c:v>
                </c:pt>
                <c:pt idx="7">
                  <c:v>0.06399999999996453</c:v>
                </c:pt>
                <c:pt idx="8">
                  <c:v>0</c:v>
                </c:pt>
                <c:pt idx="9">
                  <c:v>2.322999999999979</c:v>
                </c:pt>
                <c:pt idx="10">
                  <c:v>0.6190000000000282</c:v>
                </c:pt>
                <c:pt idx="11">
                  <c:v>0</c:v>
                </c:pt>
                <c:pt idx="12">
                  <c:v>0.10900000000003729</c:v>
                </c:pt>
                <c:pt idx="13">
                  <c:v>1.02699999999993</c:v>
                </c:pt>
                <c:pt idx="14">
                  <c:v>0</c:v>
                </c:pt>
                <c:pt idx="15">
                  <c:v>2.3250000000000455</c:v>
                </c:pt>
                <c:pt idx="16">
                  <c:v>1.1040000000000418</c:v>
                </c:pt>
                <c:pt idx="17">
                  <c:v>0</c:v>
                </c:pt>
                <c:pt idx="18">
                  <c:v>0</c:v>
                </c:pt>
                <c:pt idx="19">
                  <c:v>1.544999999999959</c:v>
                </c:pt>
                <c:pt idx="20">
                  <c:v>0</c:v>
                </c:pt>
                <c:pt idx="21">
                  <c:v>0.9239999999999782</c:v>
                </c:pt>
                <c:pt idx="22">
                  <c:v>2.63900000000001</c:v>
                </c:pt>
                <c:pt idx="23">
                  <c:v>0</c:v>
                </c:pt>
                <c:pt idx="24">
                  <c:v>1.4710000000000036</c:v>
                </c:pt>
                <c:pt idx="25">
                  <c:v>0.008000000000038199</c:v>
                </c:pt>
                <c:pt idx="26">
                  <c:v>0.13199999999994816</c:v>
                </c:pt>
                <c:pt idx="27">
                  <c:v>1.1960000000000264</c:v>
                </c:pt>
                <c:pt idx="28">
                  <c:v>0.03499999999996817</c:v>
                </c:pt>
                <c:pt idx="29">
                  <c:v>0.3250000000000455</c:v>
                </c:pt>
                <c:pt idx="30">
                  <c:v>2.9829999999999472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NUMBERS!$C$2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NUMBERS!$C$4:$C$34</c:f>
              <c:numCache>
                <c:ptCount val="31"/>
                <c:pt idx="0">
                  <c:v>2.0289999999999964</c:v>
                </c:pt>
                <c:pt idx="1">
                  <c:v>2.7779999999999063</c:v>
                </c:pt>
                <c:pt idx="2">
                  <c:v>0.2660000000000764</c:v>
                </c:pt>
                <c:pt idx="3">
                  <c:v>0.35199999999997544</c:v>
                </c:pt>
                <c:pt idx="4">
                  <c:v>1.4929999999999382</c:v>
                </c:pt>
                <c:pt idx="5">
                  <c:v>0.8820000000000618</c:v>
                </c:pt>
                <c:pt idx="6">
                  <c:v>0.2419999999999618</c:v>
                </c:pt>
                <c:pt idx="7">
                  <c:v>0.20699999999999363</c:v>
                </c:pt>
                <c:pt idx="8">
                  <c:v>2.358000000000061</c:v>
                </c:pt>
                <c:pt idx="9">
                  <c:v>0.6349999999999909</c:v>
                </c:pt>
                <c:pt idx="10">
                  <c:v>0</c:v>
                </c:pt>
                <c:pt idx="11">
                  <c:v>0.028999999999996362</c:v>
                </c:pt>
                <c:pt idx="12">
                  <c:v>0.5230000000000246</c:v>
                </c:pt>
                <c:pt idx="13">
                  <c:v>3.33299999999997</c:v>
                </c:pt>
                <c:pt idx="14">
                  <c:v>2.73599999999999</c:v>
                </c:pt>
                <c:pt idx="15">
                  <c:v>0.005999999999971806</c:v>
                </c:pt>
                <c:pt idx="16">
                  <c:v>0.5830000000000837</c:v>
                </c:pt>
                <c:pt idx="17">
                  <c:v>0.4069999999999254</c:v>
                </c:pt>
                <c:pt idx="18">
                  <c:v>0.03499999999996817</c:v>
                </c:pt>
                <c:pt idx="19">
                  <c:v>0.08700000000010277</c:v>
                </c:pt>
                <c:pt idx="20">
                  <c:v>0.11599999999998545</c:v>
                </c:pt>
                <c:pt idx="21">
                  <c:v>0.3909999999999627</c:v>
                </c:pt>
                <c:pt idx="22">
                  <c:v>0.9679999999999609</c:v>
                </c:pt>
                <c:pt idx="23">
                  <c:v>0</c:v>
                </c:pt>
                <c:pt idx="24">
                  <c:v>0.19400000000007367</c:v>
                </c:pt>
                <c:pt idx="25">
                  <c:v>0.8589999999999236</c:v>
                </c:pt>
                <c:pt idx="26">
                  <c:v>2.469000000000051</c:v>
                </c:pt>
                <c:pt idx="27">
                  <c:v>0.8170000000000073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NUMBERS!$D$2</c:f>
              <c:strCache>
                <c:ptCount val="1"/>
                <c:pt idx="0">
                  <c:v>OKTOBER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NUMBERS!$D$4:$D$34</c:f>
              <c:numCache>
                <c:ptCount val="31"/>
                <c:pt idx="0">
                  <c:v>0.10399999999992815</c:v>
                </c:pt>
                <c:pt idx="1">
                  <c:v>0.19900000000006912</c:v>
                </c:pt>
                <c:pt idx="2">
                  <c:v>2.8600000000000136</c:v>
                </c:pt>
                <c:pt idx="3">
                  <c:v>1.22199999999998</c:v>
                </c:pt>
                <c:pt idx="4">
                  <c:v>4.725999999999999</c:v>
                </c:pt>
                <c:pt idx="5">
                  <c:v>0.5889999999999418</c:v>
                </c:pt>
                <c:pt idx="6">
                  <c:v>2.8530000000000655</c:v>
                </c:pt>
                <c:pt idx="7">
                  <c:v>2.08299999999997</c:v>
                </c:pt>
                <c:pt idx="8">
                  <c:v>1.2129999999999654</c:v>
                </c:pt>
                <c:pt idx="9">
                  <c:v>2.1090000000000373</c:v>
                </c:pt>
                <c:pt idx="10">
                  <c:v>0.13400000000001455</c:v>
                </c:pt>
                <c:pt idx="11">
                  <c:v>4.70799999999997</c:v>
                </c:pt>
                <c:pt idx="12">
                  <c:v>3.3460000000000036</c:v>
                </c:pt>
                <c:pt idx="13">
                  <c:v>0.9560000000000173</c:v>
                </c:pt>
                <c:pt idx="14">
                  <c:v>3.1789999999999736</c:v>
                </c:pt>
                <c:pt idx="15">
                  <c:v>2.841000000000008</c:v>
                </c:pt>
                <c:pt idx="16">
                  <c:v>2.7799999999999727</c:v>
                </c:pt>
                <c:pt idx="17">
                  <c:v>1.2670000000000528</c:v>
                </c:pt>
                <c:pt idx="18">
                  <c:v>0.6079999999999472</c:v>
                </c:pt>
                <c:pt idx="19">
                  <c:v>2.2950000000000728</c:v>
                </c:pt>
                <c:pt idx="20">
                  <c:v>0.52699999999993</c:v>
                </c:pt>
                <c:pt idx="21">
                  <c:v>0.03899999999998727</c:v>
                </c:pt>
                <c:pt idx="22">
                  <c:v>0.009000000000014552</c:v>
                </c:pt>
                <c:pt idx="23">
                  <c:v>1.6760000000000446</c:v>
                </c:pt>
                <c:pt idx="24">
                  <c:v>2.7509999999999764</c:v>
                </c:pt>
                <c:pt idx="25">
                  <c:v>2.3360000000000127</c:v>
                </c:pt>
                <c:pt idx="26">
                  <c:v>1.8859999999999673</c:v>
                </c:pt>
                <c:pt idx="27">
                  <c:v>2.30600000000004</c:v>
                </c:pt>
                <c:pt idx="28">
                  <c:v>0.6029999999999518</c:v>
                </c:pt>
                <c:pt idx="29">
                  <c:v>2.858000000000061</c:v>
                </c:pt>
                <c:pt idx="30">
                  <c:v>1.30600000000004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NUMBERS!$E$2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NUMBERS!$E$4:$E$34</c:f>
              <c:numCache>
                <c:ptCount val="31"/>
                <c:pt idx="0">
                  <c:v>1.0339999999999918</c:v>
                </c:pt>
                <c:pt idx="1">
                  <c:v>0.3410000000000082</c:v>
                </c:pt>
                <c:pt idx="2">
                  <c:v>2.2240000000000464</c:v>
                </c:pt>
                <c:pt idx="3">
                  <c:v>1.8419999999999845</c:v>
                </c:pt>
                <c:pt idx="4">
                  <c:v>2.0610000000000355</c:v>
                </c:pt>
                <c:pt idx="5">
                  <c:v>4.307999999999993</c:v>
                </c:pt>
                <c:pt idx="6">
                  <c:v>0.39400000000000546</c:v>
                </c:pt>
                <c:pt idx="7">
                  <c:v>4.1749999999999545</c:v>
                </c:pt>
                <c:pt idx="8">
                  <c:v>2.018000000000029</c:v>
                </c:pt>
                <c:pt idx="9">
                  <c:v>2.9569999999999936</c:v>
                </c:pt>
                <c:pt idx="10">
                  <c:v>4.376999999999953</c:v>
                </c:pt>
                <c:pt idx="11">
                  <c:v>0.6130000000000564</c:v>
                </c:pt>
                <c:pt idx="12">
                  <c:v>1.6639999999999873</c:v>
                </c:pt>
                <c:pt idx="13">
                  <c:v>2.5779999999999745</c:v>
                </c:pt>
                <c:pt idx="14">
                  <c:v>1.5640000000000782</c:v>
                </c:pt>
                <c:pt idx="15">
                  <c:v>1.4739999999999327</c:v>
                </c:pt>
                <c:pt idx="16">
                  <c:v>1.9300000000000637</c:v>
                </c:pt>
                <c:pt idx="17">
                  <c:v>1.0949999999999136</c:v>
                </c:pt>
                <c:pt idx="18">
                  <c:v>0</c:v>
                </c:pt>
                <c:pt idx="19">
                  <c:v>3.4320000000000164</c:v>
                </c:pt>
                <c:pt idx="20">
                  <c:v>3.2269999999999754</c:v>
                </c:pt>
                <c:pt idx="21">
                  <c:v>2.143000000000029</c:v>
                </c:pt>
                <c:pt idx="22">
                  <c:v>5.021000000000072</c:v>
                </c:pt>
                <c:pt idx="23">
                  <c:v>0.9809999999999945</c:v>
                </c:pt>
                <c:pt idx="24">
                  <c:v>1.947999999999979</c:v>
                </c:pt>
                <c:pt idx="25">
                  <c:v>2.6100000000000136</c:v>
                </c:pt>
                <c:pt idx="26">
                  <c:v>0.9900000000000091</c:v>
                </c:pt>
                <c:pt idx="27">
                  <c:v>4.876999999999953</c:v>
                </c:pt>
                <c:pt idx="28">
                  <c:v>0.9539999999999509</c:v>
                </c:pt>
                <c:pt idx="29">
                  <c:v>2.997000000000071</c:v>
                </c:pt>
                <c:pt idx="3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NUMBERS!$F$2</c:f>
              <c:strCache>
                <c:ptCount val="1"/>
                <c:pt idx="0">
                  <c:v>AUGUSTUS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NUMBERS!$F$4:$F$34</c:f>
              <c:numCache>
                <c:ptCount val="31"/>
                <c:pt idx="0">
                  <c:v>3.980000000000018</c:v>
                </c:pt>
                <c:pt idx="1">
                  <c:v>2.88900000000001</c:v>
                </c:pt>
                <c:pt idx="2">
                  <c:v>3.745999999999981</c:v>
                </c:pt>
                <c:pt idx="3">
                  <c:v>6.442000000000007</c:v>
                </c:pt>
                <c:pt idx="4">
                  <c:v>1.8899999999999864</c:v>
                </c:pt>
                <c:pt idx="5">
                  <c:v>0.7630000000000337</c:v>
                </c:pt>
                <c:pt idx="6">
                  <c:v>2.4529999999999745</c:v>
                </c:pt>
                <c:pt idx="7">
                  <c:v>2.4420000000000073</c:v>
                </c:pt>
                <c:pt idx="8">
                  <c:v>2.5439999999999827</c:v>
                </c:pt>
                <c:pt idx="9">
                  <c:v>4.831000000000017</c:v>
                </c:pt>
                <c:pt idx="10">
                  <c:v>3.73599999999999</c:v>
                </c:pt>
                <c:pt idx="11">
                  <c:v>0.19899999999995543</c:v>
                </c:pt>
                <c:pt idx="12">
                  <c:v>0.37400000000002365</c:v>
                </c:pt>
                <c:pt idx="13">
                  <c:v>6.529999999999973</c:v>
                </c:pt>
                <c:pt idx="14">
                  <c:v>4.8279999999999745</c:v>
                </c:pt>
                <c:pt idx="15">
                  <c:v>3.6170000000000755</c:v>
                </c:pt>
                <c:pt idx="16">
                  <c:v>4.2309999999999945</c:v>
                </c:pt>
                <c:pt idx="17">
                  <c:v>3.562000000000012</c:v>
                </c:pt>
                <c:pt idx="18">
                  <c:v>2.822999999999979</c:v>
                </c:pt>
                <c:pt idx="19">
                  <c:v>2.0330000000000155</c:v>
                </c:pt>
                <c:pt idx="20">
                  <c:v>5.430999999999926</c:v>
                </c:pt>
                <c:pt idx="21">
                  <c:v>4.29200000000003</c:v>
                </c:pt>
                <c:pt idx="22">
                  <c:v>3.6370000000000573</c:v>
                </c:pt>
                <c:pt idx="23">
                  <c:v>5.628999999999905</c:v>
                </c:pt>
                <c:pt idx="24">
                  <c:v>4.350999999999999</c:v>
                </c:pt>
                <c:pt idx="25">
                  <c:v>4.071000000000026</c:v>
                </c:pt>
                <c:pt idx="26">
                  <c:v>4.543999999999983</c:v>
                </c:pt>
                <c:pt idx="27">
                  <c:v>1.6560000000000628</c:v>
                </c:pt>
                <c:pt idx="28">
                  <c:v>1.7490000000000236</c:v>
                </c:pt>
                <c:pt idx="29">
                  <c:v>1.1739999999999782</c:v>
                </c:pt>
                <c:pt idx="30">
                  <c:v>1.0889999999999418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NUMBERS!$G$2</c:f>
              <c:strCache>
                <c:ptCount val="1"/>
                <c:pt idx="0">
                  <c:v>JULI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NUMBERS!$A$4:$A$35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NUMBERS!$G$4:$G$34</c:f>
              <c:numCache>
                <c:ptCount val="31"/>
                <c:pt idx="0">
                  <c:v>6.331000000000017</c:v>
                </c:pt>
                <c:pt idx="1">
                  <c:v>1.8460000000000036</c:v>
                </c:pt>
                <c:pt idx="2">
                  <c:v>6.682000000000016</c:v>
                </c:pt>
                <c:pt idx="3">
                  <c:v>7.367999999999995</c:v>
                </c:pt>
                <c:pt idx="4">
                  <c:v>5.1059999999999945</c:v>
                </c:pt>
                <c:pt idx="5">
                  <c:v>1.1719999999999686</c:v>
                </c:pt>
                <c:pt idx="6">
                  <c:v>1.7150000000000318</c:v>
                </c:pt>
                <c:pt idx="7">
                  <c:v>0.13400000000001455</c:v>
                </c:pt>
                <c:pt idx="8">
                  <c:v>4.222999999999956</c:v>
                </c:pt>
                <c:pt idx="9">
                  <c:v>1.29200000000003</c:v>
                </c:pt>
                <c:pt idx="10">
                  <c:v>1.646000000000015</c:v>
                </c:pt>
                <c:pt idx="11">
                  <c:v>3.305999999999983</c:v>
                </c:pt>
                <c:pt idx="12">
                  <c:v>0.7099999999999795</c:v>
                </c:pt>
                <c:pt idx="13">
                  <c:v>4.13900000000001</c:v>
                </c:pt>
                <c:pt idx="14">
                  <c:v>4.851999999999975</c:v>
                </c:pt>
                <c:pt idx="15">
                  <c:v>4.947000000000003</c:v>
                </c:pt>
                <c:pt idx="16">
                  <c:v>4.32000000000005</c:v>
                </c:pt>
                <c:pt idx="17">
                  <c:v>1.7699999999999818</c:v>
                </c:pt>
                <c:pt idx="18">
                  <c:v>3.863999999999976</c:v>
                </c:pt>
                <c:pt idx="19">
                  <c:v>1.8319999999999936</c:v>
                </c:pt>
                <c:pt idx="20">
                  <c:v>0.27000000000003865</c:v>
                </c:pt>
                <c:pt idx="21">
                  <c:v>7.005999999999972</c:v>
                </c:pt>
                <c:pt idx="22">
                  <c:v>1.823000000000036</c:v>
                </c:pt>
                <c:pt idx="23">
                  <c:v>7.420000000000016</c:v>
                </c:pt>
                <c:pt idx="24">
                  <c:v>5.486999999999966</c:v>
                </c:pt>
                <c:pt idx="25">
                  <c:v>4.375</c:v>
                </c:pt>
                <c:pt idx="26">
                  <c:v>1.816000000000031</c:v>
                </c:pt>
                <c:pt idx="27">
                  <c:v>6.256999999999948</c:v>
                </c:pt>
                <c:pt idx="28">
                  <c:v>5.428999999999974</c:v>
                </c:pt>
                <c:pt idx="29">
                  <c:v>5.40300000000002</c:v>
                </c:pt>
                <c:pt idx="30">
                  <c:v>3.8350000000000364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NUMBERS!$H$2</c:f>
              <c:strCache>
                <c:ptCount val="1"/>
                <c:pt idx="0">
                  <c:v>JUNI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NUMBERS!$H$4:$H$33</c:f>
              <c:numCache>
                <c:ptCount val="30"/>
                <c:pt idx="0">
                  <c:v>1.992999999999995</c:v>
                </c:pt>
                <c:pt idx="1">
                  <c:v>0.875</c:v>
                </c:pt>
                <c:pt idx="2">
                  <c:v>4.461000000000013</c:v>
                </c:pt>
                <c:pt idx="3">
                  <c:v>4.055000000000007</c:v>
                </c:pt>
                <c:pt idx="4">
                  <c:v>6.272999999999968</c:v>
                </c:pt>
                <c:pt idx="5">
                  <c:v>5.187999999999988</c:v>
                </c:pt>
                <c:pt idx="6">
                  <c:v>4.1650000000000205</c:v>
                </c:pt>
                <c:pt idx="7">
                  <c:v>6.036999999999978</c:v>
                </c:pt>
                <c:pt idx="8">
                  <c:v>3.722000000000037</c:v>
                </c:pt>
                <c:pt idx="9">
                  <c:v>2.9359999999999786</c:v>
                </c:pt>
                <c:pt idx="10">
                  <c:v>5.0400000000000205</c:v>
                </c:pt>
                <c:pt idx="11">
                  <c:v>4.200999999999965</c:v>
                </c:pt>
                <c:pt idx="12">
                  <c:v>3.813000000000045</c:v>
                </c:pt>
                <c:pt idx="13">
                  <c:v>5.764999999999986</c:v>
                </c:pt>
                <c:pt idx="14">
                  <c:v>4.156999999999982</c:v>
                </c:pt>
                <c:pt idx="15">
                  <c:v>1.2379999999999995</c:v>
                </c:pt>
                <c:pt idx="16">
                  <c:v>3.3640000000000327</c:v>
                </c:pt>
                <c:pt idx="17">
                  <c:v>0.81899999999996</c:v>
                </c:pt>
                <c:pt idx="18">
                  <c:v>6.802000000000021</c:v>
                </c:pt>
                <c:pt idx="19">
                  <c:v>3.180000000000007</c:v>
                </c:pt>
                <c:pt idx="20">
                  <c:v>2.790999999999997</c:v>
                </c:pt>
                <c:pt idx="21">
                  <c:v>2.3279999999999745</c:v>
                </c:pt>
                <c:pt idx="22">
                  <c:v>2.9209999999999923</c:v>
                </c:pt>
                <c:pt idx="23">
                  <c:v>3.8280000000000314</c:v>
                </c:pt>
                <c:pt idx="24">
                  <c:v>5.589999999999975</c:v>
                </c:pt>
                <c:pt idx="25">
                  <c:v>5.046000000000049</c:v>
                </c:pt>
                <c:pt idx="26">
                  <c:v>0.8339999999999463</c:v>
                </c:pt>
                <c:pt idx="27">
                  <c:v>6.0120000000000005</c:v>
                </c:pt>
                <c:pt idx="28">
                  <c:v>4.285000000000025</c:v>
                </c:pt>
                <c:pt idx="29">
                  <c:v>5.055999999999983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NUMBERS!$I$2</c:f>
              <c:strCache>
                <c:ptCount val="1"/>
                <c:pt idx="0">
                  <c:v>MEI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NUMBERS!$I$4:$I$34</c:f>
              <c:numCache>
                <c:ptCount val="31"/>
                <c:pt idx="0">
                  <c:v>0.3719999999999857</c:v>
                </c:pt>
                <c:pt idx="1">
                  <c:v>5.677999999999997</c:v>
                </c:pt>
                <c:pt idx="2">
                  <c:v>2.630000000000024</c:v>
                </c:pt>
                <c:pt idx="3">
                  <c:v>0.012999999999976808</c:v>
                </c:pt>
                <c:pt idx="4">
                  <c:v>3.6100000000000136</c:v>
                </c:pt>
                <c:pt idx="5">
                  <c:v>5.11099999999999</c:v>
                </c:pt>
                <c:pt idx="6">
                  <c:v>6.034999999999997</c:v>
                </c:pt>
                <c:pt idx="7">
                  <c:v>6.1200000000000045</c:v>
                </c:pt>
                <c:pt idx="8">
                  <c:v>6.003000000000014</c:v>
                </c:pt>
                <c:pt idx="9">
                  <c:v>5.975999999999999</c:v>
                </c:pt>
                <c:pt idx="10">
                  <c:v>2.341000000000008</c:v>
                </c:pt>
                <c:pt idx="11">
                  <c:v>2.6599999999999966</c:v>
                </c:pt>
                <c:pt idx="12">
                  <c:v>4.049999999999983</c:v>
                </c:pt>
                <c:pt idx="13">
                  <c:v>1.5570000000000164</c:v>
                </c:pt>
                <c:pt idx="14">
                  <c:v>3.890999999999991</c:v>
                </c:pt>
                <c:pt idx="15">
                  <c:v>2.5660000000000025</c:v>
                </c:pt>
                <c:pt idx="16">
                  <c:v>2.5979999999999848</c:v>
                </c:pt>
                <c:pt idx="17">
                  <c:v>1.802000000000021</c:v>
                </c:pt>
                <c:pt idx="18">
                  <c:v>7.265999999999991</c:v>
                </c:pt>
                <c:pt idx="19">
                  <c:v>5.351999999999975</c:v>
                </c:pt>
                <c:pt idx="20">
                  <c:v>7.108000000000004</c:v>
                </c:pt>
                <c:pt idx="21">
                  <c:v>5.775000000000034</c:v>
                </c:pt>
                <c:pt idx="22">
                  <c:v>6.401999999999987</c:v>
                </c:pt>
                <c:pt idx="23">
                  <c:v>5.473000000000013</c:v>
                </c:pt>
                <c:pt idx="24">
                  <c:v>4.593999999999994</c:v>
                </c:pt>
                <c:pt idx="25">
                  <c:v>4.3419999999999845</c:v>
                </c:pt>
                <c:pt idx="26">
                  <c:v>1.1340000000000146</c:v>
                </c:pt>
                <c:pt idx="27">
                  <c:v>3.7789999999999964</c:v>
                </c:pt>
                <c:pt idx="28">
                  <c:v>6.981999999999971</c:v>
                </c:pt>
                <c:pt idx="29">
                  <c:v>6.156000000000006</c:v>
                </c:pt>
                <c:pt idx="30">
                  <c:v>2.4220000000000255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NUMBERS!$J$2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NUMBERS!$J$4:$J$33</c:f>
              <c:numCache>
                <c:ptCount val="30"/>
                <c:pt idx="0">
                  <c:v>1.3400000000000034</c:v>
                </c:pt>
                <c:pt idx="1">
                  <c:v>6.560999999999993</c:v>
                </c:pt>
                <c:pt idx="2">
                  <c:v>3.3160000000000025</c:v>
                </c:pt>
                <c:pt idx="3">
                  <c:v>0.2740000000000009</c:v>
                </c:pt>
                <c:pt idx="4">
                  <c:v>2.4579999999999984</c:v>
                </c:pt>
                <c:pt idx="5">
                  <c:v>1.1060000000000088</c:v>
                </c:pt>
                <c:pt idx="6">
                  <c:v>1.8709999999999951</c:v>
                </c:pt>
                <c:pt idx="7">
                  <c:v>1.8100000000000023</c:v>
                </c:pt>
                <c:pt idx="8">
                  <c:v>0.2510000000000048</c:v>
                </c:pt>
                <c:pt idx="9">
                  <c:v>2.975999999999999</c:v>
                </c:pt>
                <c:pt idx="10">
                  <c:v>4.418000000000006</c:v>
                </c:pt>
                <c:pt idx="11">
                  <c:v>2.1469999999999914</c:v>
                </c:pt>
                <c:pt idx="12">
                  <c:v>1.9099999999999966</c:v>
                </c:pt>
                <c:pt idx="13">
                  <c:v>0.3499999999999943</c:v>
                </c:pt>
                <c:pt idx="14">
                  <c:v>1.8000000000000114</c:v>
                </c:pt>
                <c:pt idx="15">
                  <c:v>2.8319999999999936</c:v>
                </c:pt>
                <c:pt idx="16">
                  <c:v>1.7839999999999918</c:v>
                </c:pt>
                <c:pt idx="17">
                  <c:v>4.562000000000012</c:v>
                </c:pt>
                <c:pt idx="18">
                  <c:v>3.600999999999999</c:v>
                </c:pt>
                <c:pt idx="19">
                  <c:v>1.1030000000000086</c:v>
                </c:pt>
                <c:pt idx="20">
                  <c:v>5.2169999999999845</c:v>
                </c:pt>
                <c:pt idx="21">
                  <c:v>6.090000000000003</c:v>
                </c:pt>
                <c:pt idx="22">
                  <c:v>1.8029999999999973</c:v>
                </c:pt>
                <c:pt idx="23">
                  <c:v>2.156000000000006</c:v>
                </c:pt>
                <c:pt idx="24">
                  <c:v>2.5260000000000105</c:v>
                </c:pt>
                <c:pt idx="25">
                  <c:v>4.402999999999992</c:v>
                </c:pt>
                <c:pt idx="26">
                  <c:v>2.9989999999999952</c:v>
                </c:pt>
                <c:pt idx="27">
                  <c:v>4.195999999999998</c:v>
                </c:pt>
                <c:pt idx="28">
                  <c:v>3.9099999999999966</c:v>
                </c:pt>
                <c:pt idx="29">
                  <c:v>3.2520000000000095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NUMBERS!$K$2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NUMBERS!$K$4:$K$34</c:f>
              <c:numCache>
                <c:ptCount val="31"/>
                <c:pt idx="0">
                  <c:v>0</c:v>
                </c:pt>
                <c:pt idx="1">
                  <c:v>2.0349999999999966</c:v>
                </c:pt>
                <c:pt idx="2">
                  <c:v>4.714000000000006</c:v>
                </c:pt>
                <c:pt idx="3">
                  <c:v>0.18199999999998795</c:v>
                </c:pt>
                <c:pt idx="4">
                  <c:v>0.23900000000000432</c:v>
                </c:pt>
                <c:pt idx="5">
                  <c:v>5.009</c:v>
                </c:pt>
                <c:pt idx="6">
                  <c:v>1.7109999999999985</c:v>
                </c:pt>
                <c:pt idx="7">
                  <c:v>0.017000000000010118</c:v>
                </c:pt>
                <c:pt idx="8">
                  <c:v>0.13299999999999557</c:v>
                </c:pt>
                <c:pt idx="9">
                  <c:v>0.22700000000000387</c:v>
                </c:pt>
                <c:pt idx="10">
                  <c:v>0.8329999999999984</c:v>
                </c:pt>
                <c:pt idx="11">
                  <c:v>5.9609999999999985</c:v>
                </c:pt>
                <c:pt idx="12">
                  <c:v>0.1979999999999933</c:v>
                </c:pt>
                <c:pt idx="13">
                  <c:v>3.307000000000002</c:v>
                </c:pt>
                <c:pt idx="14">
                  <c:v>2.430000000000007</c:v>
                </c:pt>
                <c:pt idx="15">
                  <c:v>0.012000000000000455</c:v>
                </c:pt>
                <c:pt idx="16">
                  <c:v>0</c:v>
                </c:pt>
                <c:pt idx="17">
                  <c:v>0.1349999999999909</c:v>
                </c:pt>
                <c:pt idx="18">
                  <c:v>2.8430000000000035</c:v>
                </c:pt>
                <c:pt idx="19">
                  <c:v>2.2420000000000044</c:v>
                </c:pt>
                <c:pt idx="20">
                  <c:v>0</c:v>
                </c:pt>
                <c:pt idx="21">
                  <c:v>0.1490000000000009</c:v>
                </c:pt>
                <c:pt idx="22">
                  <c:v>0.007999999999995566</c:v>
                </c:pt>
                <c:pt idx="23">
                  <c:v>3.0250000000000057</c:v>
                </c:pt>
                <c:pt idx="24">
                  <c:v>0.0030000000000001137</c:v>
                </c:pt>
                <c:pt idx="25">
                  <c:v>1.1299999999999955</c:v>
                </c:pt>
                <c:pt idx="26">
                  <c:v>1.1370000000000005</c:v>
                </c:pt>
                <c:pt idx="27">
                  <c:v>1.2539999999999907</c:v>
                </c:pt>
                <c:pt idx="28">
                  <c:v>1.855000000000004</c:v>
                </c:pt>
                <c:pt idx="29">
                  <c:v>1.406000000000006</c:v>
                </c:pt>
                <c:pt idx="30">
                  <c:v>1.2219999999999942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NUMBERS!$L$2</c:f>
              <c:strCache>
                <c:ptCount val="1"/>
                <c:pt idx="0">
                  <c:v>FEBRUARI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NUMBERS!$L$4:$L$32</c:f>
              <c:numCache>
                <c:ptCount val="29"/>
                <c:pt idx="0">
                  <c:v>1.958000000000002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0.33699999999999974</c:v>
                </c:pt>
                <c:pt idx="5">
                  <c:v>0.49599999999999866</c:v>
                </c:pt>
                <c:pt idx="6">
                  <c:v>1.7860000000000014</c:v>
                </c:pt>
                <c:pt idx="7">
                  <c:v>0.010000000000001563</c:v>
                </c:pt>
                <c:pt idx="8">
                  <c:v>1.626999999999999</c:v>
                </c:pt>
                <c:pt idx="9">
                  <c:v>2.631999999999998</c:v>
                </c:pt>
                <c:pt idx="10">
                  <c:v>0.3690000000000033</c:v>
                </c:pt>
                <c:pt idx="11">
                  <c:v>0.03399999999999892</c:v>
                </c:pt>
                <c:pt idx="12">
                  <c:v>4.652999999999999</c:v>
                </c:pt>
                <c:pt idx="13">
                  <c:v>0.9979999999999976</c:v>
                </c:pt>
                <c:pt idx="14">
                  <c:v>3.9640000000000057</c:v>
                </c:pt>
                <c:pt idx="15">
                  <c:v>0</c:v>
                </c:pt>
                <c:pt idx="16">
                  <c:v>0.006999999999997897</c:v>
                </c:pt>
                <c:pt idx="17">
                  <c:v>2.1970000000000027</c:v>
                </c:pt>
                <c:pt idx="18">
                  <c:v>0.28699999999999903</c:v>
                </c:pt>
                <c:pt idx="19">
                  <c:v>1.0459999999999994</c:v>
                </c:pt>
                <c:pt idx="20">
                  <c:v>0.367999999999995</c:v>
                </c:pt>
                <c:pt idx="21">
                  <c:v>1.5650000000000048</c:v>
                </c:pt>
                <c:pt idx="22">
                  <c:v>3.4379999999999953</c:v>
                </c:pt>
                <c:pt idx="23">
                  <c:v>3.3940000000000055</c:v>
                </c:pt>
                <c:pt idx="24">
                  <c:v>2.0989999999999966</c:v>
                </c:pt>
                <c:pt idx="25">
                  <c:v>2.1840000000000046</c:v>
                </c:pt>
                <c:pt idx="26">
                  <c:v>1.0289999999999964</c:v>
                </c:pt>
                <c:pt idx="27">
                  <c:v>0.40100000000000335</c:v>
                </c:pt>
                <c:pt idx="28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NUMBERS!$M$2</c:f>
              <c:strCache>
                <c:ptCount val="1"/>
                <c:pt idx="0">
                  <c:v>JANUARI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NUMBERS!$M$4:$M$34</c:f>
              <c:numCache>
                <c:ptCount val="31"/>
                <c:pt idx="0">
                  <c:v>0</c:v>
                </c:pt>
                <c:pt idx="1">
                  <c:v>1.177</c:v>
                </c:pt>
                <c:pt idx="2">
                  <c:v>1.6069999999999998</c:v>
                </c:pt>
                <c:pt idx="3">
                  <c:v>0</c:v>
                </c:pt>
                <c:pt idx="4">
                  <c:v>0</c:v>
                </c:pt>
                <c:pt idx="5">
                  <c:v>1.1020000000000003</c:v>
                </c:pt>
                <c:pt idx="6">
                  <c:v>0.2889999999999997</c:v>
                </c:pt>
                <c:pt idx="7">
                  <c:v>0.012000000000000455</c:v>
                </c:pt>
                <c:pt idx="8">
                  <c:v>0.5669999999999993</c:v>
                </c:pt>
                <c:pt idx="9">
                  <c:v>0.12600000000000033</c:v>
                </c:pt>
                <c:pt idx="10">
                  <c:v>2.7060000000000004</c:v>
                </c:pt>
                <c:pt idx="11">
                  <c:v>0</c:v>
                </c:pt>
                <c:pt idx="12">
                  <c:v>2.263</c:v>
                </c:pt>
                <c:pt idx="13">
                  <c:v>0</c:v>
                </c:pt>
                <c:pt idx="14">
                  <c:v>2.494999999999999</c:v>
                </c:pt>
                <c:pt idx="15">
                  <c:v>2.5180000000000007</c:v>
                </c:pt>
                <c:pt idx="16">
                  <c:v>2.241999999999999</c:v>
                </c:pt>
                <c:pt idx="17">
                  <c:v>0</c:v>
                </c:pt>
                <c:pt idx="18">
                  <c:v>0.125</c:v>
                </c:pt>
                <c:pt idx="19">
                  <c:v>0</c:v>
                </c:pt>
                <c:pt idx="20">
                  <c:v>0.33699999999999974</c:v>
                </c:pt>
                <c:pt idx="21">
                  <c:v>0</c:v>
                </c:pt>
                <c:pt idx="22">
                  <c:v>0.37700000000000244</c:v>
                </c:pt>
                <c:pt idx="23">
                  <c:v>1.283999999999999</c:v>
                </c:pt>
                <c:pt idx="24">
                  <c:v>0</c:v>
                </c:pt>
                <c:pt idx="25">
                  <c:v>0.02400000000000091</c:v>
                </c:pt>
                <c:pt idx="26">
                  <c:v>0.3509999999999991</c:v>
                </c:pt>
                <c:pt idx="27">
                  <c:v>1.2979999999999983</c:v>
                </c:pt>
                <c:pt idx="28">
                  <c:v>1.4230000000000018</c:v>
                </c:pt>
                <c:pt idx="29">
                  <c:v>0.5</c:v>
                </c:pt>
                <c:pt idx="30">
                  <c:v>0.31799999999999784</c:v>
                </c:pt>
              </c:numCache>
            </c:numRef>
          </c:val>
          <c:shape val="box"/>
        </c:ser>
        <c:shape val="box"/>
        <c:axId val="6117093"/>
        <c:axId val="55053838"/>
        <c:axId val="25722495"/>
      </c:bar3D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/>
            </a:pPr>
          </a:p>
        </c:txPr>
        <c:crossAx val="55053838"/>
        <c:crosses val="max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kWh</a:t>
                </a:r>
              </a:p>
            </c:rich>
          </c:tx>
          <c:layout>
            <c:manualLayout>
              <c:xMode val="factor"/>
              <c:yMode val="factor"/>
              <c:x val="-0.004"/>
              <c:y val="-0.3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117093"/>
        <c:crossesAt val="1"/>
        <c:crossBetween val="between"/>
        <c:dispUnits/>
        <c:majorUnit val="1"/>
        <c:minorUnit val="0.25"/>
      </c:valAx>
      <c:serAx>
        <c:axId val="25722495"/>
        <c:scaling>
          <c:orientation val="minMax"/>
        </c:scaling>
        <c:axPos val="b"/>
        <c:title>
          <c:tx>
            <c:rich>
              <a:bodyPr vert="horz" rot="6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DAG</a:t>
                </a:r>
              </a:p>
            </c:rich>
          </c:tx>
          <c:layout>
            <c:manualLayout>
              <c:xMode val="factor"/>
              <c:yMode val="factor"/>
              <c:x val="-0.48025"/>
              <c:y val="0.05875"/>
            </c:manualLayout>
          </c:layout>
          <c:overlay val="0"/>
          <c:spPr>
            <a:solidFill>
              <a:srgbClr val="CCCCFF"/>
            </a:solidFill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5053838"/>
        <c:crosses val="max"/>
        <c:tickLblSkip val="5"/>
        <c:tickMarkSkip val="1"/>
      </c:serAx>
      <c:spPr>
        <a:solidFill>
          <a:srgbClr val="CCCC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11825"/>
          <c:w val="0.07825"/>
          <c:h val="0.2727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JANUARI 2001</a:t>
            </a:r>
          </a:p>
        </c:rich>
      </c:tx>
      <c:layout>
        <c:manualLayout>
          <c:xMode val="factor"/>
          <c:yMode val="factor"/>
          <c:x val="-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75"/>
          <c:w val="0.955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NUMBERS!$M$4:$M$34</c:f>
              <c:numCache>
                <c:ptCount val="31"/>
                <c:pt idx="0">
                  <c:v>0</c:v>
                </c:pt>
                <c:pt idx="1">
                  <c:v>1.177</c:v>
                </c:pt>
                <c:pt idx="2">
                  <c:v>1.6069999999999998</c:v>
                </c:pt>
                <c:pt idx="3">
                  <c:v>0</c:v>
                </c:pt>
                <c:pt idx="4">
                  <c:v>0</c:v>
                </c:pt>
                <c:pt idx="5">
                  <c:v>1.1020000000000003</c:v>
                </c:pt>
                <c:pt idx="6">
                  <c:v>0.2889999999999997</c:v>
                </c:pt>
                <c:pt idx="7">
                  <c:v>0.012000000000000455</c:v>
                </c:pt>
                <c:pt idx="8">
                  <c:v>0.5669999999999993</c:v>
                </c:pt>
                <c:pt idx="9">
                  <c:v>0.12600000000000033</c:v>
                </c:pt>
                <c:pt idx="10">
                  <c:v>2.7060000000000004</c:v>
                </c:pt>
                <c:pt idx="11">
                  <c:v>0</c:v>
                </c:pt>
                <c:pt idx="12">
                  <c:v>2.263</c:v>
                </c:pt>
                <c:pt idx="13">
                  <c:v>0</c:v>
                </c:pt>
                <c:pt idx="14">
                  <c:v>2.494999999999999</c:v>
                </c:pt>
                <c:pt idx="15">
                  <c:v>2.5180000000000007</c:v>
                </c:pt>
                <c:pt idx="16">
                  <c:v>2.241999999999999</c:v>
                </c:pt>
                <c:pt idx="17">
                  <c:v>0</c:v>
                </c:pt>
                <c:pt idx="18">
                  <c:v>0.125</c:v>
                </c:pt>
                <c:pt idx="19">
                  <c:v>0</c:v>
                </c:pt>
                <c:pt idx="20">
                  <c:v>0.33699999999999974</c:v>
                </c:pt>
                <c:pt idx="21">
                  <c:v>0</c:v>
                </c:pt>
                <c:pt idx="22">
                  <c:v>0.37700000000000244</c:v>
                </c:pt>
                <c:pt idx="23">
                  <c:v>1.283999999999999</c:v>
                </c:pt>
                <c:pt idx="24">
                  <c:v>0</c:v>
                </c:pt>
                <c:pt idx="25">
                  <c:v>0.02400000000000091</c:v>
                </c:pt>
                <c:pt idx="26">
                  <c:v>0.3509999999999991</c:v>
                </c:pt>
                <c:pt idx="27">
                  <c:v>1.2979999999999983</c:v>
                </c:pt>
                <c:pt idx="28">
                  <c:v>1.4230000000000018</c:v>
                </c:pt>
                <c:pt idx="29">
                  <c:v>0.5</c:v>
                </c:pt>
                <c:pt idx="30">
                  <c:v>0.31799999999999784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FEBRUARI 2001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275"/>
          <c:w val="0.88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NUMBERS!$L$4:$L$31</c:f>
              <c:numCache>
                <c:ptCount val="28"/>
                <c:pt idx="0">
                  <c:v>1.958000000000002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0.33699999999999974</c:v>
                </c:pt>
                <c:pt idx="5">
                  <c:v>0.49599999999999866</c:v>
                </c:pt>
                <c:pt idx="6">
                  <c:v>1.7860000000000014</c:v>
                </c:pt>
                <c:pt idx="7">
                  <c:v>0.010000000000001563</c:v>
                </c:pt>
                <c:pt idx="8">
                  <c:v>1.626999999999999</c:v>
                </c:pt>
                <c:pt idx="9">
                  <c:v>2.631999999999998</c:v>
                </c:pt>
                <c:pt idx="10">
                  <c:v>0.3690000000000033</c:v>
                </c:pt>
                <c:pt idx="11">
                  <c:v>0.03399999999999892</c:v>
                </c:pt>
                <c:pt idx="12">
                  <c:v>4.652999999999999</c:v>
                </c:pt>
                <c:pt idx="13">
                  <c:v>0.9979999999999976</c:v>
                </c:pt>
                <c:pt idx="14">
                  <c:v>3.9640000000000057</c:v>
                </c:pt>
                <c:pt idx="15">
                  <c:v>0</c:v>
                </c:pt>
                <c:pt idx="16">
                  <c:v>0.006999999999997897</c:v>
                </c:pt>
                <c:pt idx="17">
                  <c:v>2.1970000000000027</c:v>
                </c:pt>
                <c:pt idx="18">
                  <c:v>0.28699999999999903</c:v>
                </c:pt>
                <c:pt idx="19">
                  <c:v>1.0459999999999994</c:v>
                </c:pt>
                <c:pt idx="20">
                  <c:v>0.367999999999995</c:v>
                </c:pt>
                <c:pt idx="21">
                  <c:v>1.5650000000000048</c:v>
                </c:pt>
                <c:pt idx="22">
                  <c:v>3.4379999999999953</c:v>
                </c:pt>
                <c:pt idx="23">
                  <c:v>3.3940000000000055</c:v>
                </c:pt>
                <c:pt idx="24">
                  <c:v>2.0989999999999966</c:v>
                </c:pt>
                <c:pt idx="25">
                  <c:v>2.1840000000000046</c:v>
                </c:pt>
                <c:pt idx="26">
                  <c:v>1.0289999999999964</c:v>
                </c:pt>
                <c:pt idx="27">
                  <c:v>0.40100000000000335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MAART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75"/>
          <c:w val="0.88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NUMBERS!$K$4:$K$34</c:f>
              <c:numCache>
                <c:ptCount val="31"/>
                <c:pt idx="0">
                  <c:v>0</c:v>
                </c:pt>
                <c:pt idx="1">
                  <c:v>2.0349999999999966</c:v>
                </c:pt>
                <c:pt idx="2">
                  <c:v>4.714000000000006</c:v>
                </c:pt>
                <c:pt idx="3">
                  <c:v>0.18199999999998795</c:v>
                </c:pt>
                <c:pt idx="4">
                  <c:v>0.23900000000000432</c:v>
                </c:pt>
                <c:pt idx="5">
                  <c:v>5.009</c:v>
                </c:pt>
                <c:pt idx="6">
                  <c:v>1.7109999999999985</c:v>
                </c:pt>
                <c:pt idx="7">
                  <c:v>0.017000000000010118</c:v>
                </c:pt>
                <c:pt idx="8">
                  <c:v>0.13299999999999557</c:v>
                </c:pt>
                <c:pt idx="9">
                  <c:v>0.22700000000000387</c:v>
                </c:pt>
                <c:pt idx="10">
                  <c:v>0.8329999999999984</c:v>
                </c:pt>
                <c:pt idx="11">
                  <c:v>5.9609999999999985</c:v>
                </c:pt>
                <c:pt idx="12">
                  <c:v>0.1979999999999933</c:v>
                </c:pt>
                <c:pt idx="13">
                  <c:v>3.307000000000002</c:v>
                </c:pt>
                <c:pt idx="14">
                  <c:v>2.430000000000007</c:v>
                </c:pt>
                <c:pt idx="15">
                  <c:v>0.012000000000000455</c:v>
                </c:pt>
                <c:pt idx="16">
                  <c:v>0</c:v>
                </c:pt>
                <c:pt idx="17">
                  <c:v>0.1349999999999909</c:v>
                </c:pt>
                <c:pt idx="18">
                  <c:v>2.8430000000000035</c:v>
                </c:pt>
                <c:pt idx="19">
                  <c:v>2.2420000000000044</c:v>
                </c:pt>
                <c:pt idx="20">
                  <c:v>0</c:v>
                </c:pt>
                <c:pt idx="21">
                  <c:v>0.1490000000000009</c:v>
                </c:pt>
                <c:pt idx="22">
                  <c:v>0.007999999999995566</c:v>
                </c:pt>
                <c:pt idx="23">
                  <c:v>3.0250000000000057</c:v>
                </c:pt>
                <c:pt idx="24">
                  <c:v>0.0030000000000001137</c:v>
                </c:pt>
                <c:pt idx="25">
                  <c:v>1.1299999999999955</c:v>
                </c:pt>
                <c:pt idx="26">
                  <c:v>1.1370000000000005</c:v>
                </c:pt>
                <c:pt idx="27">
                  <c:v>1.2539999999999907</c:v>
                </c:pt>
                <c:pt idx="28">
                  <c:v>1.855000000000004</c:v>
                </c:pt>
                <c:pt idx="29">
                  <c:v>1.406000000000006</c:v>
                </c:pt>
                <c:pt idx="30">
                  <c:v>1.2219999999999942</c:v>
                </c:pt>
              </c:numCache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GEMETEN DAGELIJKSE ENERGIE
APRIL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275"/>
          <c:w val="0.9542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NUMBERS!$J$4:$J$33</c:f>
              <c:numCache>
                <c:ptCount val="30"/>
                <c:pt idx="0">
                  <c:v>1.3400000000000034</c:v>
                </c:pt>
                <c:pt idx="1">
                  <c:v>6.560999999999993</c:v>
                </c:pt>
                <c:pt idx="2">
                  <c:v>3.3160000000000025</c:v>
                </c:pt>
                <c:pt idx="3">
                  <c:v>0.2740000000000009</c:v>
                </c:pt>
                <c:pt idx="4">
                  <c:v>2.4579999999999984</c:v>
                </c:pt>
                <c:pt idx="5">
                  <c:v>1.1060000000000088</c:v>
                </c:pt>
                <c:pt idx="6">
                  <c:v>1.8709999999999951</c:v>
                </c:pt>
                <c:pt idx="7">
                  <c:v>1.8100000000000023</c:v>
                </c:pt>
                <c:pt idx="8">
                  <c:v>0.2510000000000048</c:v>
                </c:pt>
                <c:pt idx="9">
                  <c:v>2.975999999999999</c:v>
                </c:pt>
                <c:pt idx="10">
                  <c:v>4.418000000000006</c:v>
                </c:pt>
                <c:pt idx="11">
                  <c:v>2.1469999999999914</c:v>
                </c:pt>
                <c:pt idx="12">
                  <c:v>1.9099999999999966</c:v>
                </c:pt>
                <c:pt idx="13">
                  <c:v>0.3499999999999943</c:v>
                </c:pt>
                <c:pt idx="14">
                  <c:v>1.8000000000000114</c:v>
                </c:pt>
                <c:pt idx="15">
                  <c:v>2.8319999999999936</c:v>
                </c:pt>
                <c:pt idx="16">
                  <c:v>1.7839999999999918</c:v>
                </c:pt>
                <c:pt idx="17">
                  <c:v>4.562000000000012</c:v>
                </c:pt>
                <c:pt idx="18">
                  <c:v>3.600999999999999</c:v>
                </c:pt>
                <c:pt idx="19">
                  <c:v>1.1030000000000086</c:v>
                </c:pt>
                <c:pt idx="20">
                  <c:v>5.2169999999999845</c:v>
                </c:pt>
                <c:pt idx="21">
                  <c:v>6.090000000000003</c:v>
                </c:pt>
                <c:pt idx="22">
                  <c:v>1.8029999999999973</c:v>
                </c:pt>
                <c:pt idx="23">
                  <c:v>2.156000000000006</c:v>
                </c:pt>
                <c:pt idx="24">
                  <c:v>2.5260000000000105</c:v>
                </c:pt>
                <c:pt idx="25">
                  <c:v>4.402999999999992</c:v>
                </c:pt>
                <c:pt idx="26">
                  <c:v>2.9989999999999952</c:v>
                </c:pt>
                <c:pt idx="27">
                  <c:v>4.195999999999998</c:v>
                </c:pt>
                <c:pt idx="28">
                  <c:v>3.9099999999999966</c:v>
                </c:pt>
                <c:pt idx="29">
                  <c:v>3.2520000000000095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0.285</cdr:y>
    </cdr:from>
    <cdr:to>
      <cdr:x>0.99125</cdr:x>
      <cdr:y>0.285</cdr:y>
    </cdr:to>
    <cdr:sp>
      <cdr:nvSpPr>
        <cdr:cNvPr id="1" name="Line 1"/>
        <cdr:cNvSpPr>
          <a:spLocks/>
        </cdr:cNvSpPr>
      </cdr:nvSpPr>
      <cdr:spPr>
        <a:xfrm>
          <a:off x="390525" y="1628775"/>
          <a:ext cx="88296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0.2505</cdr:y>
    </cdr:from>
    <cdr:to>
      <cdr:x>0.2805</cdr:x>
      <cdr:y>0.27825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1428750"/>
          <a:ext cx="2105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 GigaJoule waarde op jaarbasis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0.3305</cdr:y>
    </cdr:from>
    <cdr:to>
      <cdr:x>0.9885</cdr:x>
      <cdr:y>0.3305</cdr:y>
    </cdr:to>
    <cdr:sp>
      <cdr:nvSpPr>
        <cdr:cNvPr id="1" name="Line 2"/>
        <cdr:cNvSpPr>
          <a:spLocks/>
        </cdr:cNvSpPr>
      </cdr:nvSpPr>
      <cdr:spPr>
        <a:xfrm>
          <a:off x="685800" y="1885950"/>
          <a:ext cx="85153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0.287</cdr:y>
    </cdr:from>
    <cdr:to>
      <cdr:x>0.385</cdr:x>
      <cdr:y>0.3205</cdr:y>
    </cdr:to>
    <cdr:sp>
      <cdr:nvSpPr>
        <cdr:cNvPr id="2" name="TextBox 3"/>
        <cdr:cNvSpPr txBox="1">
          <a:spLocks noChangeArrowheads="1"/>
        </cdr:cNvSpPr>
      </cdr:nvSpPr>
      <cdr:spPr>
        <a:xfrm>
          <a:off x="895350" y="1638300"/>
          <a:ext cx="2686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SUBSIDIABEL (fl. 1500) VERMOGEN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0.91525</cdr:x>
      <cdr:y>0.00025</cdr:y>
    </cdr:to>
    <cdr:sp>
      <cdr:nvSpPr>
        <cdr:cNvPr id="3" name="Line 4"/>
        <cdr:cNvSpPr>
          <a:spLocks/>
        </cdr:cNvSpPr>
      </cdr:nvSpPr>
      <cdr:spPr>
        <a:xfrm>
          <a:off x="0" y="0"/>
          <a:ext cx="85153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0.49725</cdr:y>
    </cdr:from>
    <cdr:to>
      <cdr:x>0.9885</cdr:x>
      <cdr:y>0.49725</cdr:y>
    </cdr:to>
    <cdr:sp>
      <cdr:nvSpPr>
        <cdr:cNvPr id="4" name="Line 6"/>
        <cdr:cNvSpPr>
          <a:spLocks/>
        </cdr:cNvSpPr>
      </cdr:nvSpPr>
      <cdr:spPr>
        <a:xfrm>
          <a:off x="685800" y="2838450"/>
          <a:ext cx="85153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0.45975</cdr:y>
    </cdr:from>
    <cdr:to>
      <cdr:x>0.32375</cdr:x>
      <cdr:y>0.48675</cdr:y>
    </cdr:to>
    <cdr:sp>
      <cdr:nvSpPr>
        <cdr:cNvPr id="5" name="TextBox 7"/>
        <cdr:cNvSpPr txBox="1">
          <a:spLocks noChangeArrowheads="1"/>
        </cdr:cNvSpPr>
      </cdr:nvSpPr>
      <cdr:spPr>
        <a:xfrm>
          <a:off x="942975" y="262890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0.44725</cdr:y>
    </cdr:from>
    <cdr:to>
      <cdr:x>0.331</cdr:x>
      <cdr:y>0.48675</cdr:y>
    </cdr:to>
    <cdr:sp>
      <cdr:nvSpPr>
        <cdr:cNvPr id="6" name="TextBox 8"/>
        <cdr:cNvSpPr txBox="1">
          <a:spLocks noChangeArrowheads="1"/>
        </cdr:cNvSpPr>
      </cdr:nvSpPr>
      <cdr:spPr>
        <a:xfrm>
          <a:off x="895350" y="255270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SUBSIDIABEL (fl. 1000) VERMOGEN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181850"/>
    <xdr:graphicFrame>
      <xdr:nvGraphicFramePr>
        <xdr:cNvPr id="1" name="Shape 1025"/>
        <xdr:cNvGraphicFramePr/>
      </xdr:nvGraphicFramePr>
      <xdr:xfrm>
        <a:off x="0" y="0"/>
        <a:ext cx="121539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workbookViewId="0" topLeftCell="A1">
      <selection activeCell="B34" sqref="B34"/>
    </sheetView>
  </sheetViews>
  <sheetFormatPr defaultColWidth="9.140625" defaultRowHeight="12.75"/>
  <cols>
    <col min="1" max="1" width="3.00390625" style="0" bestFit="1" customWidth="1"/>
    <col min="2" max="3" width="11.28125" style="3" customWidth="1"/>
    <col min="4" max="4" width="10.00390625" style="3" bestFit="1" customWidth="1"/>
    <col min="5" max="5" width="12.28125" style="3" customWidth="1"/>
    <col min="6" max="6" width="11.140625" style="5" bestFit="1" customWidth="1"/>
    <col min="7" max="7" width="7.57421875" style="2" customWidth="1"/>
    <col min="8" max="8" width="7.7109375" style="2" bestFit="1" customWidth="1"/>
    <col min="9" max="9" width="7.421875" style="2" customWidth="1"/>
    <col min="10" max="10" width="7.7109375" style="2" customWidth="1"/>
    <col min="11" max="11" width="7.57421875" style="2" bestFit="1" customWidth="1"/>
    <col min="12" max="12" width="10.421875" style="2" bestFit="1" customWidth="1"/>
    <col min="13" max="13" width="8.8515625" style="2" bestFit="1" customWidth="1"/>
    <col min="14" max="14" width="3.00390625" style="0" bestFit="1" customWidth="1"/>
    <col min="15" max="20" width="14.28125" style="0" bestFit="1" customWidth="1"/>
    <col min="21" max="21" width="15.28125" style="2" customWidth="1"/>
    <col min="22" max="24" width="14.28125" style="2" bestFit="1" customWidth="1"/>
    <col min="25" max="25" width="15.28125" style="2" customWidth="1"/>
    <col min="26" max="26" width="14.28125" style="2" bestFit="1" customWidth="1"/>
    <col min="27" max="27" width="13.140625" style="1" customWidth="1"/>
  </cols>
  <sheetData>
    <row r="2" spans="2:26" ht="12.75">
      <c r="B2" s="3" t="s">
        <v>6</v>
      </c>
      <c r="C2" s="3" t="s">
        <v>5</v>
      </c>
      <c r="D2" s="3" t="s">
        <v>4</v>
      </c>
      <c r="E2" s="3" t="s">
        <v>3</v>
      </c>
      <c r="F2" s="5" t="s">
        <v>2</v>
      </c>
      <c r="G2" s="2" t="s">
        <v>1</v>
      </c>
      <c r="H2" s="2" t="s">
        <v>12</v>
      </c>
      <c r="I2" s="2" t="s">
        <v>11</v>
      </c>
      <c r="J2" s="2" t="s">
        <v>10</v>
      </c>
      <c r="K2" s="2" t="s">
        <v>9</v>
      </c>
      <c r="L2" s="2" t="s">
        <v>8</v>
      </c>
      <c r="M2" s="2" t="s">
        <v>7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5:26" ht="12.75">
      <c r="O3" s="2" t="s">
        <v>7</v>
      </c>
      <c r="P3" s="2" t="s">
        <v>8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</row>
    <row r="4" spans="1:26" ht="12.75">
      <c r="A4">
        <v>1</v>
      </c>
      <c r="B4" s="2">
        <f>Z4-Y33</f>
        <v>0.04800000000000182</v>
      </c>
      <c r="C4" s="2">
        <f>Y4-X34</f>
        <v>2.0289999999999964</v>
      </c>
      <c r="D4" s="2">
        <f>X4-W33</f>
        <v>0.10399999999992815</v>
      </c>
      <c r="E4" s="2">
        <f>W4-V34</f>
        <v>1.0339999999999918</v>
      </c>
      <c r="F4" s="5">
        <f>V4-U34</f>
        <v>3.980000000000018</v>
      </c>
      <c r="G4" s="2">
        <f>U4-T33</f>
        <v>6.331000000000017</v>
      </c>
      <c r="H4" s="2">
        <f>T4-S34</f>
        <v>1.992999999999995</v>
      </c>
      <c r="I4" s="2">
        <f>S4-R33</f>
        <v>0.3719999999999857</v>
      </c>
      <c r="J4" s="2">
        <f>R4-Q34</f>
        <v>1.3400000000000034</v>
      </c>
      <c r="K4" s="2">
        <f>Q4-P31</f>
        <v>0</v>
      </c>
      <c r="L4" s="2">
        <f>P4-O34</f>
        <v>1.958000000000002</v>
      </c>
      <c r="M4" s="2">
        <v>0</v>
      </c>
      <c r="N4">
        <v>1</v>
      </c>
      <c r="O4" s="2">
        <v>0</v>
      </c>
      <c r="P4" s="2">
        <v>25.099</v>
      </c>
      <c r="Q4" s="2">
        <v>60.02</v>
      </c>
      <c r="R4" s="2">
        <v>104.777</v>
      </c>
      <c r="S4" s="2">
        <v>186.831</v>
      </c>
      <c r="T4" s="2">
        <v>318.25</v>
      </c>
      <c r="U4" s="2">
        <v>439.363</v>
      </c>
      <c r="V4" s="2">
        <v>553.388</v>
      </c>
      <c r="W4" s="2">
        <v>651.978</v>
      </c>
      <c r="X4" s="2">
        <v>716.877</v>
      </c>
      <c r="Y4" s="2">
        <v>775.171</v>
      </c>
      <c r="Z4" s="2">
        <v>797.985</v>
      </c>
    </row>
    <row r="5" spans="1:26" ht="12.75">
      <c r="A5">
        <v>2</v>
      </c>
      <c r="B5" s="2">
        <f aca="true" t="shared" si="0" ref="B5:B34">Z5-Z4</f>
        <v>0.049999999999954525</v>
      </c>
      <c r="C5" s="2">
        <f aca="true" t="shared" si="1" ref="C5:C33">Y5-Y4</f>
        <v>2.7779999999999063</v>
      </c>
      <c r="D5" s="2">
        <f aca="true" t="shared" si="2" ref="D5:D34">X5-X4</f>
        <v>0.19900000000006912</v>
      </c>
      <c r="E5" s="2">
        <f aca="true" t="shared" si="3" ref="E5:E33">W5-W4</f>
        <v>0.3410000000000082</v>
      </c>
      <c r="F5" s="5">
        <f aca="true" t="shared" si="4" ref="F5:F34">V5-V4</f>
        <v>2.88900000000001</v>
      </c>
      <c r="G5" s="2">
        <f aca="true" t="shared" si="5" ref="G5:G34">U5-U4</f>
        <v>1.8460000000000036</v>
      </c>
      <c r="H5" s="2">
        <f aca="true" t="shared" si="6" ref="H5:H33">T5-T4</f>
        <v>0.875</v>
      </c>
      <c r="I5" s="2">
        <f aca="true" t="shared" si="7" ref="I5:I34">S5-S4</f>
        <v>5.677999999999997</v>
      </c>
      <c r="J5" s="2">
        <f aca="true" t="shared" si="8" ref="J5:J33">R5-R4</f>
        <v>6.560999999999993</v>
      </c>
      <c r="K5" s="2">
        <f aca="true" t="shared" si="9" ref="K5:K34">Q5-Q4</f>
        <v>2.0349999999999966</v>
      </c>
      <c r="L5" s="2">
        <f aca="true" t="shared" si="10" ref="L5:L31">P5-P4</f>
        <v>0</v>
      </c>
      <c r="M5" s="2">
        <f aca="true" t="shared" si="11" ref="M5:M34">O5-O4</f>
        <v>1.177</v>
      </c>
      <c r="N5">
        <v>2</v>
      </c>
      <c r="O5" s="2">
        <v>1.177</v>
      </c>
      <c r="P5" s="2">
        <v>25.099</v>
      </c>
      <c r="Q5" s="2">
        <v>62.055</v>
      </c>
      <c r="R5" s="2">
        <v>111.338</v>
      </c>
      <c r="S5" s="2">
        <v>192.509</v>
      </c>
      <c r="T5" s="2">
        <v>319.125</v>
      </c>
      <c r="U5" s="2">
        <v>441.209</v>
      </c>
      <c r="V5" s="2">
        <v>556.277</v>
      </c>
      <c r="W5" s="2">
        <v>652.319</v>
      </c>
      <c r="X5" s="2">
        <v>717.076</v>
      </c>
      <c r="Y5" s="2">
        <v>777.949</v>
      </c>
      <c r="Z5" s="2">
        <v>798.035</v>
      </c>
    </row>
    <row r="6" spans="1:26" ht="12.75">
      <c r="A6">
        <v>3</v>
      </c>
      <c r="B6" s="2">
        <f t="shared" si="0"/>
        <v>0.04399999999998272</v>
      </c>
      <c r="C6" s="2">
        <f t="shared" si="1"/>
        <v>0.2660000000000764</v>
      </c>
      <c r="D6" s="2">
        <f t="shared" si="2"/>
        <v>2.8600000000000136</v>
      </c>
      <c r="E6" s="2">
        <f t="shared" si="3"/>
        <v>2.2240000000000464</v>
      </c>
      <c r="F6" s="5">
        <f t="shared" si="4"/>
        <v>3.745999999999981</v>
      </c>
      <c r="G6" s="2">
        <f t="shared" si="5"/>
        <v>6.682000000000016</v>
      </c>
      <c r="H6" s="2">
        <f t="shared" si="6"/>
        <v>4.461000000000013</v>
      </c>
      <c r="I6" s="2">
        <f t="shared" si="7"/>
        <v>2.630000000000024</v>
      </c>
      <c r="J6" s="2">
        <f t="shared" si="8"/>
        <v>3.3160000000000025</v>
      </c>
      <c r="K6" s="2">
        <f t="shared" si="9"/>
        <v>4.714000000000006</v>
      </c>
      <c r="L6" s="2">
        <f t="shared" si="10"/>
        <v>0</v>
      </c>
      <c r="M6" s="2">
        <f t="shared" si="11"/>
        <v>1.6069999999999998</v>
      </c>
      <c r="N6">
        <v>3</v>
      </c>
      <c r="O6" s="2">
        <v>2.784</v>
      </c>
      <c r="P6" s="2">
        <v>25.099</v>
      </c>
      <c r="Q6" s="2">
        <v>66.769</v>
      </c>
      <c r="R6" s="2">
        <v>114.654</v>
      </c>
      <c r="S6" s="2">
        <v>195.139</v>
      </c>
      <c r="T6" s="2">
        <v>323.586</v>
      </c>
      <c r="U6" s="2">
        <v>447.891</v>
      </c>
      <c r="V6" s="2">
        <v>560.023</v>
      </c>
      <c r="W6" s="2">
        <v>654.543</v>
      </c>
      <c r="X6" s="2">
        <v>719.936</v>
      </c>
      <c r="Y6" s="2">
        <v>778.215</v>
      </c>
      <c r="Z6" s="2">
        <v>798.079</v>
      </c>
    </row>
    <row r="7" spans="1:26" ht="12.75">
      <c r="A7">
        <v>4</v>
      </c>
      <c r="B7" s="2">
        <f t="shared" si="0"/>
        <v>0.17600000000004457</v>
      </c>
      <c r="C7" s="2">
        <f t="shared" si="1"/>
        <v>0.35199999999997544</v>
      </c>
      <c r="D7" s="2">
        <f t="shared" si="2"/>
        <v>1.22199999999998</v>
      </c>
      <c r="E7" s="2">
        <f t="shared" si="3"/>
        <v>1.8419999999999845</v>
      </c>
      <c r="F7" s="5">
        <f t="shared" si="4"/>
        <v>6.442000000000007</v>
      </c>
      <c r="G7" s="2">
        <f t="shared" si="5"/>
        <v>7.367999999999995</v>
      </c>
      <c r="H7" s="2">
        <f t="shared" si="6"/>
        <v>4.055000000000007</v>
      </c>
      <c r="I7" s="2">
        <f t="shared" si="7"/>
        <v>0.012999999999976808</v>
      </c>
      <c r="J7" s="2">
        <f t="shared" si="8"/>
        <v>0.2740000000000009</v>
      </c>
      <c r="K7" s="2">
        <f t="shared" si="9"/>
        <v>0.18199999999998795</v>
      </c>
      <c r="L7" s="2">
        <f t="shared" si="10"/>
        <v>0</v>
      </c>
      <c r="M7" s="2">
        <f t="shared" si="11"/>
        <v>0</v>
      </c>
      <c r="N7">
        <v>4</v>
      </c>
      <c r="O7" s="2">
        <v>2.784</v>
      </c>
      <c r="P7" s="2">
        <v>25.099</v>
      </c>
      <c r="Q7" s="2">
        <v>66.951</v>
      </c>
      <c r="R7" s="2">
        <v>114.928</v>
      </c>
      <c r="S7" s="2">
        <v>195.152</v>
      </c>
      <c r="T7" s="2">
        <v>327.641</v>
      </c>
      <c r="U7" s="2">
        <v>455.259</v>
      </c>
      <c r="V7" s="2">
        <v>566.465</v>
      </c>
      <c r="W7" s="2">
        <v>656.385</v>
      </c>
      <c r="X7" s="2">
        <v>721.158</v>
      </c>
      <c r="Y7" s="2">
        <v>778.567</v>
      </c>
      <c r="Z7" s="2">
        <v>798.255</v>
      </c>
    </row>
    <row r="8" spans="1:26" ht="12.75">
      <c r="A8">
        <v>5</v>
      </c>
      <c r="B8" s="2">
        <f t="shared" si="0"/>
        <v>0.21900000000005093</v>
      </c>
      <c r="C8" s="2">
        <f t="shared" si="1"/>
        <v>1.4929999999999382</v>
      </c>
      <c r="D8" s="2">
        <f t="shared" si="2"/>
        <v>4.725999999999999</v>
      </c>
      <c r="E8" s="2">
        <f t="shared" si="3"/>
        <v>2.0610000000000355</v>
      </c>
      <c r="F8" s="5">
        <f t="shared" si="4"/>
        <v>1.8899999999999864</v>
      </c>
      <c r="G8" s="2">
        <f t="shared" si="5"/>
        <v>5.1059999999999945</v>
      </c>
      <c r="H8" s="2">
        <f t="shared" si="6"/>
        <v>6.272999999999968</v>
      </c>
      <c r="I8" s="2">
        <f t="shared" si="7"/>
        <v>3.6100000000000136</v>
      </c>
      <c r="J8" s="2">
        <f t="shared" si="8"/>
        <v>2.4579999999999984</v>
      </c>
      <c r="K8" s="2">
        <f t="shared" si="9"/>
        <v>0.23900000000000432</v>
      </c>
      <c r="L8" s="2">
        <f t="shared" si="10"/>
        <v>0.33699999999999974</v>
      </c>
      <c r="M8" s="2">
        <f t="shared" si="11"/>
        <v>0</v>
      </c>
      <c r="N8">
        <v>5</v>
      </c>
      <c r="O8" s="2">
        <v>2.784</v>
      </c>
      <c r="P8" s="2">
        <v>25.436</v>
      </c>
      <c r="Q8" s="2">
        <v>67.19</v>
      </c>
      <c r="R8" s="2">
        <v>117.386</v>
      </c>
      <c r="S8" s="2">
        <v>198.762</v>
      </c>
      <c r="T8" s="2">
        <v>333.914</v>
      </c>
      <c r="U8" s="2">
        <v>460.365</v>
      </c>
      <c r="V8" s="2">
        <v>568.355</v>
      </c>
      <c r="W8" s="2">
        <v>658.446</v>
      </c>
      <c r="X8" s="2">
        <v>725.884</v>
      </c>
      <c r="Y8" s="2">
        <v>780.06</v>
      </c>
      <c r="Z8" s="2">
        <v>798.474</v>
      </c>
    </row>
    <row r="9" spans="1:26" ht="12.75">
      <c r="A9">
        <v>6</v>
      </c>
      <c r="B9" s="2">
        <f t="shared" si="0"/>
        <v>2.0960000000000036</v>
      </c>
      <c r="C9" s="2">
        <f t="shared" si="1"/>
        <v>0.8820000000000618</v>
      </c>
      <c r="D9" s="2">
        <f t="shared" si="2"/>
        <v>0.5889999999999418</v>
      </c>
      <c r="E9" s="2">
        <f t="shared" si="3"/>
        <v>4.307999999999993</v>
      </c>
      <c r="F9" s="5">
        <f t="shared" si="4"/>
        <v>0.7630000000000337</v>
      </c>
      <c r="G9" s="2">
        <f t="shared" si="5"/>
        <v>1.1719999999999686</v>
      </c>
      <c r="H9" s="2">
        <f t="shared" si="6"/>
        <v>5.187999999999988</v>
      </c>
      <c r="I9" s="2">
        <f t="shared" si="7"/>
        <v>5.11099999999999</v>
      </c>
      <c r="J9" s="2">
        <f t="shared" si="8"/>
        <v>1.1060000000000088</v>
      </c>
      <c r="K9" s="2">
        <f t="shared" si="9"/>
        <v>5.009</v>
      </c>
      <c r="L9" s="2">
        <f t="shared" si="10"/>
        <v>0.49599999999999866</v>
      </c>
      <c r="M9" s="2">
        <f t="shared" si="11"/>
        <v>1.1020000000000003</v>
      </c>
      <c r="N9">
        <v>6</v>
      </c>
      <c r="O9" s="2">
        <v>3.886</v>
      </c>
      <c r="P9" s="2">
        <v>25.932</v>
      </c>
      <c r="Q9" s="2">
        <v>72.199</v>
      </c>
      <c r="R9" s="2">
        <v>118.492</v>
      </c>
      <c r="S9" s="2">
        <v>203.873</v>
      </c>
      <c r="T9" s="2">
        <v>339.102</v>
      </c>
      <c r="U9" s="2">
        <v>461.537</v>
      </c>
      <c r="V9" s="2">
        <v>569.118</v>
      </c>
      <c r="W9" s="2">
        <v>662.754</v>
      </c>
      <c r="X9" s="2">
        <v>726.473</v>
      </c>
      <c r="Y9" s="2">
        <v>780.942</v>
      </c>
      <c r="Z9" s="2">
        <v>800.57</v>
      </c>
    </row>
    <row r="10" spans="1:26" ht="12.75">
      <c r="A10">
        <v>7</v>
      </c>
      <c r="B10" s="2">
        <f t="shared" si="0"/>
        <v>2.4769999999999754</v>
      </c>
      <c r="C10" s="2">
        <f t="shared" si="1"/>
        <v>0.2419999999999618</v>
      </c>
      <c r="D10" s="2">
        <f t="shared" si="2"/>
        <v>2.8530000000000655</v>
      </c>
      <c r="E10" s="2">
        <f t="shared" si="3"/>
        <v>0.39400000000000546</v>
      </c>
      <c r="F10" s="5">
        <f t="shared" si="4"/>
        <v>2.4529999999999745</v>
      </c>
      <c r="G10" s="2">
        <f t="shared" si="5"/>
        <v>1.7150000000000318</v>
      </c>
      <c r="H10" s="2">
        <f t="shared" si="6"/>
        <v>4.1650000000000205</v>
      </c>
      <c r="I10" s="2">
        <f t="shared" si="7"/>
        <v>6.034999999999997</v>
      </c>
      <c r="J10" s="2">
        <f t="shared" si="8"/>
        <v>1.8709999999999951</v>
      </c>
      <c r="K10" s="2">
        <f t="shared" si="9"/>
        <v>1.7109999999999985</v>
      </c>
      <c r="L10" s="2">
        <f t="shared" si="10"/>
        <v>1.7860000000000014</v>
      </c>
      <c r="M10" s="2">
        <f t="shared" si="11"/>
        <v>0.2889999999999997</v>
      </c>
      <c r="N10">
        <v>7</v>
      </c>
      <c r="O10" s="2">
        <v>4.175</v>
      </c>
      <c r="P10" s="2">
        <v>27.718</v>
      </c>
      <c r="Q10" s="2">
        <v>73.91</v>
      </c>
      <c r="R10" s="2">
        <v>120.363</v>
      </c>
      <c r="S10" s="2">
        <v>209.908</v>
      </c>
      <c r="T10" s="2">
        <v>343.267</v>
      </c>
      <c r="U10" s="2">
        <v>463.252</v>
      </c>
      <c r="V10" s="2">
        <v>571.571</v>
      </c>
      <c r="W10" s="2">
        <v>663.148</v>
      </c>
      <c r="X10" s="2">
        <v>729.326</v>
      </c>
      <c r="Y10" s="2">
        <v>781.184</v>
      </c>
      <c r="Z10" s="2">
        <v>803.047</v>
      </c>
    </row>
    <row r="11" spans="1:26" ht="12.75">
      <c r="A11">
        <v>8</v>
      </c>
      <c r="B11" s="2">
        <f t="shared" si="0"/>
        <v>0.06399999999996453</v>
      </c>
      <c r="C11" s="2">
        <f t="shared" si="1"/>
        <v>0.20699999999999363</v>
      </c>
      <c r="D11" s="2">
        <f t="shared" si="2"/>
        <v>2.08299999999997</v>
      </c>
      <c r="E11" s="2">
        <f t="shared" si="3"/>
        <v>4.1749999999999545</v>
      </c>
      <c r="F11" s="5">
        <f t="shared" si="4"/>
        <v>2.4420000000000073</v>
      </c>
      <c r="G11" s="2">
        <f t="shared" si="5"/>
        <v>0.13400000000001455</v>
      </c>
      <c r="H11" s="2">
        <f t="shared" si="6"/>
        <v>6.036999999999978</v>
      </c>
      <c r="I11" s="2">
        <f t="shared" si="7"/>
        <v>6.1200000000000045</v>
      </c>
      <c r="J11" s="2">
        <f t="shared" si="8"/>
        <v>1.8100000000000023</v>
      </c>
      <c r="K11" s="2">
        <f t="shared" si="9"/>
        <v>0.017000000000010118</v>
      </c>
      <c r="L11" s="2">
        <f t="shared" si="10"/>
        <v>0.010000000000001563</v>
      </c>
      <c r="M11" s="2">
        <f t="shared" si="11"/>
        <v>0.012000000000000455</v>
      </c>
      <c r="N11">
        <v>8</v>
      </c>
      <c r="O11" s="2">
        <v>4.187</v>
      </c>
      <c r="P11" s="2">
        <v>27.728</v>
      </c>
      <c r="Q11" s="2">
        <v>73.927</v>
      </c>
      <c r="R11" s="2">
        <v>122.173</v>
      </c>
      <c r="S11" s="2">
        <v>216.028</v>
      </c>
      <c r="T11" s="2">
        <v>349.304</v>
      </c>
      <c r="U11" s="2">
        <v>463.386</v>
      </c>
      <c r="V11" s="2">
        <v>574.013</v>
      </c>
      <c r="W11" s="2">
        <v>667.323</v>
      </c>
      <c r="X11" s="2">
        <v>731.409</v>
      </c>
      <c r="Y11" s="2">
        <v>781.391</v>
      </c>
      <c r="Z11" s="2">
        <v>803.111</v>
      </c>
    </row>
    <row r="12" spans="1:26" ht="12.75">
      <c r="A12">
        <v>9</v>
      </c>
      <c r="B12" s="2">
        <f t="shared" si="0"/>
        <v>0</v>
      </c>
      <c r="C12" s="2">
        <f t="shared" si="1"/>
        <v>2.358000000000061</v>
      </c>
      <c r="D12" s="2">
        <f t="shared" si="2"/>
        <v>1.2129999999999654</v>
      </c>
      <c r="E12" s="2">
        <f t="shared" si="3"/>
        <v>2.018000000000029</v>
      </c>
      <c r="F12" s="5">
        <f t="shared" si="4"/>
        <v>2.5439999999999827</v>
      </c>
      <c r="G12" s="2">
        <f t="shared" si="5"/>
        <v>4.222999999999956</v>
      </c>
      <c r="H12" s="2">
        <f t="shared" si="6"/>
        <v>3.722000000000037</v>
      </c>
      <c r="I12" s="2">
        <f t="shared" si="7"/>
        <v>6.003000000000014</v>
      </c>
      <c r="J12" s="2">
        <f t="shared" si="8"/>
        <v>0.2510000000000048</v>
      </c>
      <c r="K12" s="2">
        <f t="shared" si="9"/>
        <v>0.13299999999999557</v>
      </c>
      <c r="L12" s="2">
        <f t="shared" si="10"/>
        <v>1.626999999999999</v>
      </c>
      <c r="M12" s="2">
        <f t="shared" si="11"/>
        <v>0.5669999999999993</v>
      </c>
      <c r="N12">
        <v>9</v>
      </c>
      <c r="O12" s="2">
        <v>4.754</v>
      </c>
      <c r="P12" s="2">
        <v>29.355</v>
      </c>
      <c r="Q12" s="2">
        <v>74.06</v>
      </c>
      <c r="R12" s="2">
        <v>122.424</v>
      </c>
      <c r="S12" s="2">
        <v>222.031</v>
      </c>
      <c r="T12" s="2">
        <v>353.026</v>
      </c>
      <c r="U12" s="2">
        <v>467.609</v>
      </c>
      <c r="V12" s="2">
        <v>576.557</v>
      </c>
      <c r="W12" s="2">
        <v>669.341</v>
      </c>
      <c r="X12" s="2">
        <v>732.622</v>
      </c>
      <c r="Y12" s="2">
        <v>783.749</v>
      </c>
      <c r="Z12" s="2">
        <v>803.111</v>
      </c>
    </row>
    <row r="13" spans="1:26" ht="12.75">
      <c r="A13">
        <v>10</v>
      </c>
      <c r="B13" s="2">
        <f t="shared" si="0"/>
        <v>2.322999999999979</v>
      </c>
      <c r="C13" s="2">
        <f t="shared" si="1"/>
        <v>0.6349999999999909</v>
      </c>
      <c r="D13" s="2">
        <f t="shared" si="2"/>
        <v>2.1090000000000373</v>
      </c>
      <c r="E13" s="2">
        <f t="shared" si="3"/>
        <v>2.9569999999999936</v>
      </c>
      <c r="F13" s="5">
        <f t="shared" si="4"/>
        <v>4.831000000000017</v>
      </c>
      <c r="G13" s="2">
        <f t="shared" si="5"/>
        <v>1.29200000000003</v>
      </c>
      <c r="H13" s="2">
        <f t="shared" si="6"/>
        <v>2.9359999999999786</v>
      </c>
      <c r="I13" s="2">
        <f t="shared" si="7"/>
        <v>5.975999999999999</v>
      </c>
      <c r="J13" s="2">
        <f t="shared" si="8"/>
        <v>2.975999999999999</v>
      </c>
      <c r="K13" s="2">
        <f t="shared" si="9"/>
        <v>0.22700000000000387</v>
      </c>
      <c r="L13" s="2">
        <f t="shared" si="10"/>
        <v>2.631999999999998</v>
      </c>
      <c r="M13" s="2">
        <f t="shared" si="11"/>
        <v>0.12600000000000033</v>
      </c>
      <c r="N13">
        <v>10</v>
      </c>
      <c r="O13" s="2">
        <v>4.88</v>
      </c>
      <c r="P13" s="2">
        <v>31.987</v>
      </c>
      <c r="Q13" s="2">
        <v>74.287</v>
      </c>
      <c r="R13" s="2">
        <v>125.4</v>
      </c>
      <c r="S13" s="2">
        <v>228.007</v>
      </c>
      <c r="T13" s="2">
        <v>355.962</v>
      </c>
      <c r="U13" s="2">
        <v>468.901</v>
      </c>
      <c r="V13" s="2">
        <v>581.388</v>
      </c>
      <c r="W13" s="2">
        <v>672.298</v>
      </c>
      <c r="X13" s="2">
        <v>734.731</v>
      </c>
      <c r="Y13" s="2">
        <v>784.384</v>
      </c>
      <c r="Z13" s="2">
        <v>805.434</v>
      </c>
    </row>
    <row r="14" spans="1:26" ht="12.75">
      <c r="A14">
        <v>11</v>
      </c>
      <c r="B14" s="2">
        <f t="shared" si="0"/>
        <v>0.6190000000000282</v>
      </c>
      <c r="C14" s="2">
        <f t="shared" si="1"/>
        <v>0</v>
      </c>
      <c r="D14" s="2">
        <f t="shared" si="2"/>
        <v>0.13400000000001455</v>
      </c>
      <c r="E14" s="2">
        <f t="shared" si="3"/>
        <v>4.376999999999953</v>
      </c>
      <c r="F14" s="5">
        <f t="shared" si="4"/>
        <v>3.73599999999999</v>
      </c>
      <c r="G14" s="2">
        <f t="shared" si="5"/>
        <v>1.646000000000015</v>
      </c>
      <c r="H14" s="2">
        <f t="shared" si="6"/>
        <v>5.0400000000000205</v>
      </c>
      <c r="I14" s="2">
        <f t="shared" si="7"/>
        <v>2.341000000000008</v>
      </c>
      <c r="J14" s="2">
        <f t="shared" si="8"/>
        <v>4.418000000000006</v>
      </c>
      <c r="K14" s="2">
        <f t="shared" si="9"/>
        <v>0.8329999999999984</v>
      </c>
      <c r="L14" s="2">
        <f t="shared" si="10"/>
        <v>0.3690000000000033</v>
      </c>
      <c r="M14" s="2">
        <f t="shared" si="11"/>
        <v>2.7060000000000004</v>
      </c>
      <c r="N14">
        <v>11</v>
      </c>
      <c r="O14" s="2">
        <v>7.586</v>
      </c>
      <c r="P14" s="2">
        <v>32.356</v>
      </c>
      <c r="Q14" s="2">
        <v>75.12</v>
      </c>
      <c r="R14" s="2">
        <v>129.818</v>
      </c>
      <c r="S14" s="2">
        <v>230.348</v>
      </c>
      <c r="T14" s="2">
        <v>361.002</v>
      </c>
      <c r="U14" s="2">
        <v>470.547</v>
      </c>
      <c r="V14" s="2">
        <v>585.124</v>
      </c>
      <c r="W14" s="2">
        <v>676.675</v>
      </c>
      <c r="X14" s="2">
        <v>734.865</v>
      </c>
      <c r="Y14" s="2">
        <v>784.384</v>
      </c>
      <c r="Z14" s="2">
        <v>806.053</v>
      </c>
    </row>
    <row r="15" spans="1:26" ht="12.75">
      <c r="A15">
        <v>12</v>
      </c>
      <c r="B15" s="2">
        <f t="shared" si="0"/>
        <v>0</v>
      </c>
      <c r="C15" s="2">
        <f t="shared" si="1"/>
        <v>0.028999999999996362</v>
      </c>
      <c r="D15" s="2">
        <f t="shared" si="2"/>
        <v>4.70799999999997</v>
      </c>
      <c r="E15" s="2">
        <f t="shared" si="3"/>
        <v>0.6130000000000564</v>
      </c>
      <c r="F15" s="5">
        <f t="shared" si="4"/>
        <v>0.19899999999995543</v>
      </c>
      <c r="G15" s="2">
        <f t="shared" si="5"/>
        <v>3.305999999999983</v>
      </c>
      <c r="H15" s="2">
        <f t="shared" si="6"/>
        <v>4.200999999999965</v>
      </c>
      <c r="I15" s="2">
        <f t="shared" si="7"/>
        <v>2.6599999999999966</v>
      </c>
      <c r="J15" s="2">
        <f t="shared" si="8"/>
        <v>2.1469999999999914</v>
      </c>
      <c r="K15" s="2">
        <f t="shared" si="9"/>
        <v>5.9609999999999985</v>
      </c>
      <c r="L15" s="2">
        <f t="shared" si="10"/>
        <v>0.03399999999999892</v>
      </c>
      <c r="M15" s="2">
        <f t="shared" si="11"/>
        <v>0</v>
      </c>
      <c r="N15">
        <v>12</v>
      </c>
      <c r="O15" s="2">
        <v>7.586</v>
      </c>
      <c r="P15" s="2">
        <v>32.39</v>
      </c>
      <c r="Q15" s="2">
        <v>81.081</v>
      </c>
      <c r="R15" s="2">
        <v>131.965</v>
      </c>
      <c r="S15" s="2">
        <v>233.008</v>
      </c>
      <c r="T15" s="2">
        <v>365.203</v>
      </c>
      <c r="U15" s="2">
        <v>473.853</v>
      </c>
      <c r="V15" s="2">
        <v>585.323</v>
      </c>
      <c r="W15" s="2">
        <v>677.288</v>
      </c>
      <c r="X15" s="2">
        <v>739.573</v>
      </c>
      <c r="Y15" s="2">
        <v>784.413</v>
      </c>
      <c r="Z15" s="2">
        <v>806.053</v>
      </c>
    </row>
    <row r="16" spans="1:26" ht="12.75">
      <c r="A16">
        <v>13</v>
      </c>
      <c r="B16" s="2">
        <f t="shared" si="0"/>
        <v>0.10900000000003729</v>
      </c>
      <c r="C16" s="2">
        <f t="shared" si="1"/>
        <v>0.5230000000000246</v>
      </c>
      <c r="D16" s="2">
        <f t="shared" si="2"/>
        <v>3.3460000000000036</v>
      </c>
      <c r="E16" s="2">
        <f t="shared" si="3"/>
        <v>1.6639999999999873</v>
      </c>
      <c r="F16" s="5">
        <f t="shared" si="4"/>
        <v>0.37400000000002365</v>
      </c>
      <c r="G16" s="2">
        <f t="shared" si="5"/>
        <v>0.7099999999999795</v>
      </c>
      <c r="H16" s="2">
        <f t="shared" si="6"/>
        <v>3.813000000000045</v>
      </c>
      <c r="I16" s="2">
        <f t="shared" si="7"/>
        <v>4.049999999999983</v>
      </c>
      <c r="J16" s="2">
        <f t="shared" si="8"/>
        <v>1.9099999999999966</v>
      </c>
      <c r="K16" s="2">
        <f t="shared" si="9"/>
        <v>0.1979999999999933</v>
      </c>
      <c r="L16" s="2">
        <f t="shared" si="10"/>
        <v>4.652999999999999</v>
      </c>
      <c r="M16" s="2">
        <f t="shared" si="11"/>
        <v>2.263</v>
      </c>
      <c r="N16">
        <v>13</v>
      </c>
      <c r="O16" s="2">
        <v>9.849</v>
      </c>
      <c r="P16" s="2">
        <v>37.043</v>
      </c>
      <c r="Q16" s="2">
        <v>81.279</v>
      </c>
      <c r="R16" s="2">
        <v>133.875</v>
      </c>
      <c r="S16" s="2">
        <v>237.058</v>
      </c>
      <c r="T16" s="2">
        <v>369.016</v>
      </c>
      <c r="U16" s="2">
        <v>474.563</v>
      </c>
      <c r="V16" s="2">
        <v>585.697</v>
      </c>
      <c r="W16" s="2">
        <v>678.952</v>
      </c>
      <c r="X16" s="2">
        <v>742.919</v>
      </c>
      <c r="Y16" s="2">
        <v>784.936</v>
      </c>
      <c r="Z16" s="2">
        <v>806.162</v>
      </c>
    </row>
    <row r="17" spans="1:26" ht="12.75">
      <c r="A17">
        <v>14</v>
      </c>
      <c r="B17" s="2">
        <f t="shared" si="0"/>
        <v>1.02699999999993</v>
      </c>
      <c r="C17" s="2">
        <f t="shared" si="1"/>
        <v>3.33299999999997</v>
      </c>
      <c r="D17" s="2">
        <f t="shared" si="2"/>
        <v>0.9560000000000173</v>
      </c>
      <c r="E17" s="2">
        <f t="shared" si="3"/>
        <v>2.5779999999999745</v>
      </c>
      <c r="F17" s="5">
        <f t="shared" si="4"/>
        <v>6.529999999999973</v>
      </c>
      <c r="G17" s="2">
        <f t="shared" si="5"/>
        <v>4.13900000000001</v>
      </c>
      <c r="H17" s="2">
        <f t="shared" si="6"/>
        <v>5.764999999999986</v>
      </c>
      <c r="I17" s="2">
        <f t="shared" si="7"/>
        <v>1.5570000000000164</v>
      </c>
      <c r="J17" s="2">
        <f t="shared" si="8"/>
        <v>0.3499999999999943</v>
      </c>
      <c r="K17" s="2">
        <f t="shared" si="9"/>
        <v>3.307000000000002</v>
      </c>
      <c r="L17" s="2">
        <f t="shared" si="10"/>
        <v>0.9979999999999976</v>
      </c>
      <c r="M17" s="2">
        <f t="shared" si="11"/>
        <v>0</v>
      </c>
      <c r="N17">
        <v>14</v>
      </c>
      <c r="O17" s="2">
        <v>9.849</v>
      </c>
      <c r="P17" s="2">
        <v>38.041</v>
      </c>
      <c r="Q17" s="2">
        <v>84.586</v>
      </c>
      <c r="R17" s="2">
        <v>134.225</v>
      </c>
      <c r="S17" s="2">
        <v>238.615</v>
      </c>
      <c r="T17" s="2">
        <v>374.781</v>
      </c>
      <c r="U17" s="2">
        <v>478.702</v>
      </c>
      <c r="V17" s="2">
        <v>592.227</v>
      </c>
      <c r="W17" s="2">
        <v>681.53</v>
      </c>
      <c r="X17" s="2">
        <v>743.875</v>
      </c>
      <c r="Y17" s="2">
        <v>788.269</v>
      </c>
      <c r="Z17" s="2">
        <v>807.189</v>
      </c>
    </row>
    <row r="18" spans="1:26" ht="12.75">
      <c r="A18">
        <v>15</v>
      </c>
      <c r="B18" s="2">
        <f t="shared" si="0"/>
        <v>0</v>
      </c>
      <c r="C18" s="2">
        <f t="shared" si="1"/>
        <v>2.73599999999999</v>
      </c>
      <c r="D18" s="2">
        <f t="shared" si="2"/>
        <v>3.1789999999999736</v>
      </c>
      <c r="E18" s="2">
        <f t="shared" si="3"/>
        <v>1.5640000000000782</v>
      </c>
      <c r="F18" s="5">
        <f t="shared" si="4"/>
        <v>4.8279999999999745</v>
      </c>
      <c r="G18" s="2">
        <f t="shared" si="5"/>
        <v>4.851999999999975</v>
      </c>
      <c r="H18" s="2">
        <f t="shared" si="6"/>
        <v>4.156999999999982</v>
      </c>
      <c r="I18" s="2">
        <f t="shared" si="7"/>
        <v>3.890999999999991</v>
      </c>
      <c r="J18" s="2">
        <f t="shared" si="8"/>
        <v>1.8000000000000114</v>
      </c>
      <c r="K18" s="2">
        <f t="shared" si="9"/>
        <v>2.430000000000007</v>
      </c>
      <c r="L18" s="2">
        <f t="shared" si="10"/>
        <v>3.9640000000000057</v>
      </c>
      <c r="M18" s="2">
        <f t="shared" si="11"/>
        <v>2.494999999999999</v>
      </c>
      <c r="N18">
        <v>15</v>
      </c>
      <c r="O18" s="2">
        <v>12.344</v>
      </c>
      <c r="P18" s="2">
        <v>42.005</v>
      </c>
      <c r="Q18" s="2">
        <v>87.016</v>
      </c>
      <c r="R18" s="2">
        <v>136.025</v>
      </c>
      <c r="S18" s="2">
        <v>242.506</v>
      </c>
      <c r="T18" s="2">
        <v>378.938</v>
      </c>
      <c r="U18" s="2">
        <v>483.554</v>
      </c>
      <c r="V18" s="2">
        <v>597.055</v>
      </c>
      <c r="W18" s="2">
        <v>683.094</v>
      </c>
      <c r="X18" s="2">
        <v>747.054</v>
      </c>
      <c r="Y18" s="2">
        <v>791.005</v>
      </c>
      <c r="Z18" s="2">
        <v>807.189</v>
      </c>
    </row>
    <row r="19" spans="1:26" ht="12.75">
      <c r="A19">
        <v>16</v>
      </c>
      <c r="B19" s="2">
        <f t="shared" si="0"/>
        <v>2.3250000000000455</v>
      </c>
      <c r="C19" s="2">
        <f t="shared" si="1"/>
        <v>0.005999999999971806</v>
      </c>
      <c r="D19" s="2">
        <f t="shared" si="2"/>
        <v>2.841000000000008</v>
      </c>
      <c r="E19" s="2">
        <f t="shared" si="3"/>
        <v>1.4739999999999327</v>
      </c>
      <c r="F19" s="5">
        <f t="shared" si="4"/>
        <v>3.6170000000000755</v>
      </c>
      <c r="G19" s="2">
        <f t="shared" si="5"/>
        <v>4.947000000000003</v>
      </c>
      <c r="H19" s="2">
        <f t="shared" si="6"/>
        <v>1.2379999999999995</v>
      </c>
      <c r="I19" s="2">
        <f t="shared" si="7"/>
        <v>2.5660000000000025</v>
      </c>
      <c r="J19" s="2">
        <f t="shared" si="8"/>
        <v>2.8319999999999936</v>
      </c>
      <c r="K19" s="2">
        <f t="shared" si="9"/>
        <v>0.012000000000000455</v>
      </c>
      <c r="L19" s="2">
        <f t="shared" si="10"/>
        <v>0</v>
      </c>
      <c r="M19" s="2">
        <f t="shared" si="11"/>
        <v>2.5180000000000007</v>
      </c>
      <c r="N19">
        <v>16</v>
      </c>
      <c r="O19" s="2">
        <v>14.862</v>
      </c>
      <c r="P19" s="2">
        <v>42.005</v>
      </c>
      <c r="Q19" s="2">
        <v>87.028</v>
      </c>
      <c r="R19" s="2">
        <v>138.857</v>
      </c>
      <c r="S19" s="2">
        <v>245.072</v>
      </c>
      <c r="T19" s="2">
        <v>380.176</v>
      </c>
      <c r="U19" s="2">
        <v>488.501</v>
      </c>
      <c r="V19" s="2">
        <v>600.672</v>
      </c>
      <c r="W19" s="2">
        <v>684.568</v>
      </c>
      <c r="X19" s="2">
        <v>749.895</v>
      </c>
      <c r="Y19" s="2">
        <v>791.011</v>
      </c>
      <c r="Z19" s="2">
        <v>809.514</v>
      </c>
    </row>
    <row r="20" spans="1:26" ht="12.75">
      <c r="A20">
        <v>17</v>
      </c>
      <c r="B20" s="2">
        <f t="shared" si="0"/>
        <v>1.1040000000000418</v>
      </c>
      <c r="C20" s="2">
        <f t="shared" si="1"/>
        <v>0.5830000000000837</v>
      </c>
      <c r="D20" s="2">
        <f t="shared" si="2"/>
        <v>2.7799999999999727</v>
      </c>
      <c r="E20" s="2">
        <f t="shared" si="3"/>
        <v>1.9300000000000637</v>
      </c>
      <c r="F20" s="5">
        <f t="shared" si="4"/>
        <v>4.2309999999999945</v>
      </c>
      <c r="G20" s="2">
        <f t="shared" si="5"/>
        <v>4.32000000000005</v>
      </c>
      <c r="H20" s="2">
        <f t="shared" si="6"/>
        <v>3.3640000000000327</v>
      </c>
      <c r="I20" s="2">
        <f t="shared" si="7"/>
        <v>2.5979999999999848</v>
      </c>
      <c r="J20" s="2">
        <f t="shared" si="8"/>
        <v>1.7839999999999918</v>
      </c>
      <c r="K20" s="2">
        <f t="shared" si="9"/>
        <v>0</v>
      </c>
      <c r="L20" s="2">
        <f t="shared" si="10"/>
        <v>0.006999999999997897</v>
      </c>
      <c r="M20" s="2">
        <f t="shared" si="11"/>
        <v>2.241999999999999</v>
      </c>
      <c r="N20">
        <v>17</v>
      </c>
      <c r="O20" s="2">
        <v>17.104</v>
      </c>
      <c r="P20" s="2">
        <v>42.012</v>
      </c>
      <c r="Q20" s="2">
        <v>87.028</v>
      </c>
      <c r="R20" s="2">
        <v>140.641</v>
      </c>
      <c r="S20" s="2">
        <v>247.67</v>
      </c>
      <c r="T20" s="2">
        <v>383.54</v>
      </c>
      <c r="U20" s="2">
        <v>492.821</v>
      </c>
      <c r="V20" s="2">
        <v>604.903</v>
      </c>
      <c r="W20" s="2">
        <v>686.498</v>
      </c>
      <c r="X20" s="2">
        <v>752.675</v>
      </c>
      <c r="Y20" s="2">
        <v>791.594</v>
      </c>
      <c r="Z20" s="2">
        <v>810.618</v>
      </c>
    </row>
    <row r="21" spans="1:26" ht="12.75">
      <c r="A21">
        <v>18</v>
      </c>
      <c r="B21" s="2">
        <f t="shared" si="0"/>
        <v>0</v>
      </c>
      <c r="C21" s="2">
        <f t="shared" si="1"/>
        <v>0.4069999999999254</v>
      </c>
      <c r="D21" s="2">
        <f t="shared" si="2"/>
        <v>1.2670000000000528</v>
      </c>
      <c r="E21" s="2">
        <f t="shared" si="3"/>
        <v>1.0949999999999136</v>
      </c>
      <c r="F21" s="5">
        <f t="shared" si="4"/>
        <v>3.562000000000012</v>
      </c>
      <c r="G21" s="2">
        <f t="shared" si="5"/>
        <v>1.7699999999999818</v>
      </c>
      <c r="H21" s="2">
        <f t="shared" si="6"/>
        <v>0.81899999999996</v>
      </c>
      <c r="I21" s="2">
        <f t="shared" si="7"/>
        <v>1.802000000000021</v>
      </c>
      <c r="J21" s="2">
        <f t="shared" si="8"/>
        <v>4.562000000000012</v>
      </c>
      <c r="K21" s="2">
        <f t="shared" si="9"/>
        <v>0.1349999999999909</v>
      </c>
      <c r="L21" s="2">
        <f t="shared" si="10"/>
        <v>2.1970000000000027</v>
      </c>
      <c r="M21" s="2">
        <f t="shared" si="11"/>
        <v>0</v>
      </c>
      <c r="N21">
        <v>18</v>
      </c>
      <c r="O21" s="2">
        <v>17.104</v>
      </c>
      <c r="P21" s="2">
        <v>44.209</v>
      </c>
      <c r="Q21" s="2">
        <v>87.163</v>
      </c>
      <c r="R21" s="2">
        <v>145.203</v>
      </c>
      <c r="S21" s="2">
        <v>249.472</v>
      </c>
      <c r="T21" s="2">
        <v>384.359</v>
      </c>
      <c r="U21" s="2">
        <v>494.591</v>
      </c>
      <c r="V21" s="2">
        <v>608.465</v>
      </c>
      <c r="W21" s="2">
        <v>687.593</v>
      </c>
      <c r="X21" s="2">
        <v>753.942</v>
      </c>
      <c r="Y21" s="2">
        <v>792.001</v>
      </c>
      <c r="Z21" s="2">
        <v>810.618</v>
      </c>
    </row>
    <row r="22" spans="1:26" ht="12.75">
      <c r="A22">
        <v>19</v>
      </c>
      <c r="B22" s="2">
        <f t="shared" si="0"/>
        <v>0</v>
      </c>
      <c r="C22" s="2">
        <f t="shared" si="1"/>
        <v>0.03499999999996817</v>
      </c>
      <c r="D22" s="2">
        <f t="shared" si="2"/>
        <v>0.6079999999999472</v>
      </c>
      <c r="E22" s="2">
        <f t="shared" si="3"/>
        <v>0</v>
      </c>
      <c r="F22" s="5">
        <f t="shared" si="4"/>
        <v>2.822999999999979</v>
      </c>
      <c r="G22" s="2">
        <f t="shared" si="5"/>
        <v>3.863999999999976</v>
      </c>
      <c r="H22" s="2">
        <f t="shared" si="6"/>
        <v>6.802000000000021</v>
      </c>
      <c r="I22" s="2">
        <f t="shared" si="7"/>
        <v>7.265999999999991</v>
      </c>
      <c r="J22" s="2">
        <f t="shared" si="8"/>
        <v>3.600999999999999</v>
      </c>
      <c r="K22" s="2">
        <f t="shared" si="9"/>
        <v>2.8430000000000035</v>
      </c>
      <c r="L22" s="2">
        <f t="shared" si="10"/>
        <v>0.28699999999999903</v>
      </c>
      <c r="M22" s="2">
        <f t="shared" si="11"/>
        <v>0.125</v>
      </c>
      <c r="N22">
        <v>19</v>
      </c>
      <c r="O22" s="2">
        <v>17.229</v>
      </c>
      <c r="P22" s="2">
        <v>44.496</v>
      </c>
      <c r="Q22" s="2">
        <v>90.006</v>
      </c>
      <c r="R22" s="2">
        <v>148.804</v>
      </c>
      <c r="S22" s="2">
        <v>256.738</v>
      </c>
      <c r="T22" s="2">
        <v>391.161</v>
      </c>
      <c r="U22" s="2">
        <v>498.455</v>
      </c>
      <c r="V22" s="2">
        <v>611.288</v>
      </c>
      <c r="W22" s="2">
        <v>687.593</v>
      </c>
      <c r="X22" s="2">
        <v>754.55</v>
      </c>
      <c r="Y22" s="2">
        <v>792.036</v>
      </c>
      <c r="Z22" s="2">
        <v>810.618</v>
      </c>
    </row>
    <row r="23" spans="1:26" ht="12.75">
      <c r="A23">
        <v>20</v>
      </c>
      <c r="B23" s="2">
        <f t="shared" si="0"/>
        <v>1.544999999999959</v>
      </c>
      <c r="C23" s="2">
        <f t="shared" si="1"/>
        <v>0.08700000000010277</v>
      </c>
      <c r="D23" s="2">
        <f t="shared" si="2"/>
        <v>2.2950000000000728</v>
      </c>
      <c r="E23" s="2">
        <f t="shared" si="3"/>
        <v>3.4320000000000164</v>
      </c>
      <c r="F23" s="5">
        <f t="shared" si="4"/>
        <v>2.0330000000000155</v>
      </c>
      <c r="G23" s="2">
        <f t="shared" si="5"/>
        <v>1.8319999999999936</v>
      </c>
      <c r="H23" s="2">
        <f t="shared" si="6"/>
        <v>3.180000000000007</v>
      </c>
      <c r="I23" s="2">
        <f t="shared" si="7"/>
        <v>5.351999999999975</v>
      </c>
      <c r="J23" s="2">
        <f t="shared" si="8"/>
        <v>1.1030000000000086</v>
      </c>
      <c r="K23" s="2">
        <f t="shared" si="9"/>
        <v>2.2420000000000044</v>
      </c>
      <c r="L23" s="2">
        <f t="shared" si="10"/>
        <v>1.0459999999999994</v>
      </c>
      <c r="M23" s="2">
        <f t="shared" si="11"/>
        <v>0</v>
      </c>
      <c r="N23">
        <v>20</v>
      </c>
      <c r="O23" s="2">
        <v>17.229</v>
      </c>
      <c r="P23" s="2">
        <v>45.542</v>
      </c>
      <c r="Q23" s="2">
        <v>92.248</v>
      </c>
      <c r="R23" s="2">
        <v>149.907</v>
      </c>
      <c r="S23" s="2">
        <v>262.09</v>
      </c>
      <c r="T23" s="2">
        <v>394.341</v>
      </c>
      <c r="U23" s="2">
        <v>500.287</v>
      </c>
      <c r="V23" s="2">
        <v>613.321</v>
      </c>
      <c r="W23" s="2">
        <v>691.025</v>
      </c>
      <c r="X23" s="2">
        <v>756.845</v>
      </c>
      <c r="Y23" s="2">
        <v>792.123</v>
      </c>
      <c r="Z23" s="2">
        <v>812.163</v>
      </c>
    </row>
    <row r="24" spans="1:26" ht="12.75">
      <c r="A24">
        <v>21</v>
      </c>
      <c r="B24" s="2">
        <f t="shared" si="0"/>
        <v>0</v>
      </c>
      <c r="C24" s="2">
        <f t="shared" si="1"/>
        <v>0.11599999999998545</v>
      </c>
      <c r="D24" s="2">
        <f t="shared" si="2"/>
        <v>0.52699999999993</v>
      </c>
      <c r="E24" s="2">
        <f t="shared" si="3"/>
        <v>3.2269999999999754</v>
      </c>
      <c r="F24" s="5">
        <f t="shared" si="4"/>
        <v>5.430999999999926</v>
      </c>
      <c r="G24" s="2">
        <f t="shared" si="5"/>
        <v>0.27000000000003865</v>
      </c>
      <c r="H24" s="2">
        <f t="shared" si="6"/>
        <v>2.790999999999997</v>
      </c>
      <c r="I24" s="2">
        <f t="shared" si="7"/>
        <v>7.108000000000004</v>
      </c>
      <c r="J24" s="2">
        <f t="shared" si="8"/>
        <v>5.2169999999999845</v>
      </c>
      <c r="K24" s="2">
        <f t="shared" si="9"/>
        <v>0</v>
      </c>
      <c r="L24" s="2">
        <f t="shared" si="10"/>
        <v>0.367999999999995</v>
      </c>
      <c r="M24" s="2">
        <f t="shared" si="11"/>
        <v>0.33699999999999974</v>
      </c>
      <c r="N24">
        <v>21</v>
      </c>
      <c r="O24" s="2">
        <v>17.566</v>
      </c>
      <c r="P24" s="2">
        <v>45.91</v>
      </c>
      <c r="Q24" s="2">
        <v>92.248</v>
      </c>
      <c r="R24" s="2">
        <v>155.124</v>
      </c>
      <c r="S24" s="2">
        <v>269.198</v>
      </c>
      <c r="T24" s="2">
        <v>397.132</v>
      </c>
      <c r="U24" s="2">
        <v>500.557</v>
      </c>
      <c r="V24" s="2">
        <v>618.752</v>
      </c>
      <c r="W24" s="2">
        <v>694.252</v>
      </c>
      <c r="X24" s="2">
        <v>757.372</v>
      </c>
      <c r="Y24" s="2">
        <v>792.239</v>
      </c>
      <c r="Z24" s="2">
        <v>812.163</v>
      </c>
    </row>
    <row r="25" spans="1:26" ht="12.75">
      <c r="A25">
        <v>22</v>
      </c>
      <c r="B25" s="2">
        <f t="shared" si="0"/>
        <v>0.9239999999999782</v>
      </c>
      <c r="C25" s="2">
        <f t="shared" si="1"/>
        <v>0.3909999999999627</v>
      </c>
      <c r="D25" s="2">
        <f t="shared" si="2"/>
        <v>0.03899999999998727</v>
      </c>
      <c r="E25" s="2">
        <f t="shared" si="3"/>
        <v>2.143000000000029</v>
      </c>
      <c r="F25" s="5">
        <f t="shared" si="4"/>
        <v>4.29200000000003</v>
      </c>
      <c r="G25" s="2">
        <f t="shared" si="5"/>
        <v>7.005999999999972</v>
      </c>
      <c r="H25" s="2">
        <f t="shared" si="6"/>
        <v>2.3279999999999745</v>
      </c>
      <c r="I25" s="2">
        <f t="shared" si="7"/>
        <v>5.775000000000034</v>
      </c>
      <c r="J25" s="2">
        <f t="shared" si="8"/>
        <v>6.090000000000003</v>
      </c>
      <c r="K25" s="2">
        <f t="shared" si="9"/>
        <v>0.1490000000000009</v>
      </c>
      <c r="L25" s="2">
        <f t="shared" si="10"/>
        <v>1.5650000000000048</v>
      </c>
      <c r="M25" s="2">
        <f t="shared" si="11"/>
        <v>0</v>
      </c>
      <c r="N25">
        <v>22</v>
      </c>
      <c r="O25" s="2">
        <v>17.566</v>
      </c>
      <c r="P25" s="2">
        <v>47.475</v>
      </c>
      <c r="Q25" s="2">
        <v>92.397</v>
      </c>
      <c r="R25" s="2">
        <v>161.214</v>
      </c>
      <c r="S25" s="2">
        <v>274.973</v>
      </c>
      <c r="T25" s="2">
        <v>399.46</v>
      </c>
      <c r="U25" s="2">
        <v>507.563</v>
      </c>
      <c r="V25" s="2">
        <v>623.044</v>
      </c>
      <c r="W25" s="2">
        <v>696.395</v>
      </c>
      <c r="X25" s="2">
        <v>757.411</v>
      </c>
      <c r="Y25" s="2">
        <v>792.63</v>
      </c>
      <c r="Z25" s="2">
        <v>813.087</v>
      </c>
    </row>
    <row r="26" spans="1:26" ht="12.75">
      <c r="A26">
        <v>23</v>
      </c>
      <c r="B26" s="2">
        <f t="shared" si="0"/>
        <v>2.63900000000001</v>
      </c>
      <c r="C26" s="2">
        <f t="shared" si="1"/>
        <v>0.9679999999999609</v>
      </c>
      <c r="D26" s="2">
        <f t="shared" si="2"/>
        <v>0.009000000000014552</v>
      </c>
      <c r="E26" s="2">
        <f t="shared" si="3"/>
        <v>5.021000000000072</v>
      </c>
      <c r="F26" s="5">
        <f t="shared" si="4"/>
        <v>3.6370000000000573</v>
      </c>
      <c r="G26" s="2">
        <f t="shared" si="5"/>
        <v>1.823000000000036</v>
      </c>
      <c r="H26" s="2">
        <f t="shared" si="6"/>
        <v>2.9209999999999923</v>
      </c>
      <c r="I26" s="2">
        <f t="shared" si="7"/>
        <v>6.401999999999987</v>
      </c>
      <c r="J26" s="2">
        <f t="shared" si="8"/>
        <v>1.8029999999999973</v>
      </c>
      <c r="K26" s="2">
        <f t="shared" si="9"/>
        <v>0.007999999999995566</v>
      </c>
      <c r="L26" s="2">
        <f t="shared" si="10"/>
        <v>3.4379999999999953</v>
      </c>
      <c r="M26" s="2">
        <f t="shared" si="11"/>
        <v>0.37700000000000244</v>
      </c>
      <c r="N26">
        <v>23</v>
      </c>
      <c r="O26" s="2">
        <v>17.943</v>
      </c>
      <c r="P26" s="2">
        <v>50.913</v>
      </c>
      <c r="Q26" s="2">
        <v>92.405</v>
      </c>
      <c r="R26" s="2">
        <v>163.017</v>
      </c>
      <c r="S26" s="2">
        <v>281.375</v>
      </c>
      <c r="T26" s="2">
        <v>402.381</v>
      </c>
      <c r="U26" s="2">
        <v>509.386</v>
      </c>
      <c r="V26" s="2">
        <v>626.681</v>
      </c>
      <c r="W26" s="2">
        <v>701.416</v>
      </c>
      <c r="X26" s="2">
        <v>757.42</v>
      </c>
      <c r="Y26" s="2">
        <v>793.598</v>
      </c>
      <c r="Z26" s="2">
        <v>815.726</v>
      </c>
    </row>
    <row r="27" spans="1:26" ht="12.75">
      <c r="A27">
        <v>24</v>
      </c>
      <c r="B27" s="2">
        <f t="shared" si="0"/>
        <v>0</v>
      </c>
      <c r="C27" s="2">
        <f t="shared" si="1"/>
        <v>0</v>
      </c>
      <c r="D27" s="2">
        <f t="shared" si="2"/>
        <v>1.6760000000000446</v>
      </c>
      <c r="E27" s="2">
        <f t="shared" si="3"/>
        <v>0.9809999999999945</v>
      </c>
      <c r="F27" s="5">
        <f t="shared" si="4"/>
        <v>5.628999999999905</v>
      </c>
      <c r="G27" s="2">
        <f t="shared" si="5"/>
        <v>7.420000000000016</v>
      </c>
      <c r="H27" s="2">
        <f t="shared" si="6"/>
        <v>3.8280000000000314</v>
      </c>
      <c r="I27" s="2">
        <f t="shared" si="7"/>
        <v>5.473000000000013</v>
      </c>
      <c r="J27" s="2">
        <f t="shared" si="8"/>
        <v>2.156000000000006</v>
      </c>
      <c r="K27" s="2">
        <f t="shared" si="9"/>
        <v>3.0250000000000057</v>
      </c>
      <c r="L27" s="2">
        <f t="shared" si="10"/>
        <v>3.3940000000000055</v>
      </c>
      <c r="M27" s="2">
        <f t="shared" si="11"/>
        <v>1.283999999999999</v>
      </c>
      <c r="N27">
        <v>24</v>
      </c>
      <c r="O27" s="2">
        <v>19.227</v>
      </c>
      <c r="P27" s="2">
        <v>54.307</v>
      </c>
      <c r="Q27" s="2">
        <v>95.43</v>
      </c>
      <c r="R27" s="2">
        <v>165.173</v>
      </c>
      <c r="S27" s="2">
        <v>286.848</v>
      </c>
      <c r="T27" s="2">
        <v>406.209</v>
      </c>
      <c r="U27" s="2">
        <v>516.806</v>
      </c>
      <c r="V27" s="2">
        <v>632.31</v>
      </c>
      <c r="W27" s="2">
        <v>702.397</v>
      </c>
      <c r="X27" s="2">
        <v>759.096</v>
      </c>
      <c r="Y27" s="2">
        <v>793.598</v>
      </c>
      <c r="Z27" s="2">
        <v>815.726</v>
      </c>
    </row>
    <row r="28" spans="1:26" ht="12.75">
      <c r="A28">
        <v>25</v>
      </c>
      <c r="B28" s="2">
        <f t="shared" si="0"/>
        <v>1.4710000000000036</v>
      </c>
      <c r="C28" s="2">
        <f t="shared" si="1"/>
        <v>0.19400000000007367</v>
      </c>
      <c r="D28" s="2">
        <f t="shared" si="2"/>
        <v>2.7509999999999764</v>
      </c>
      <c r="E28" s="2">
        <f t="shared" si="3"/>
        <v>1.947999999999979</v>
      </c>
      <c r="F28" s="5">
        <f t="shared" si="4"/>
        <v>4.350999999999999</v>
      </c>
      <c r="G28" s="2">
        <f t="shared" si="5"/>
        <v>5.486999999999966</v>
      </c>
      <c r="H28" s="2">
        <f t="shared" si="6"/>
        <v>5.589999999999975</v>
      </c>
      <c r="I28" s="2">
        <f t="shared" si="7"/>
        <v>4.593999999999994</v>
      </c>
      <c r="J28" s="2">
        <f t="shared" si="8"/>
        <v>2.5260000000000105</v>
      </c>
      <c r="K28" s="2">
        <f t="shared" si="9"/>
        <v>0.0030000000000001137</v>
      </c>
      <c r="L28" s="2">
        <f t="shared" si="10"/>
        <v>2.0989999999999966</v>
      </c>
      <c r="M28" s="2">
        <f t="shared" si="11"/>
        <v>0</v>
      </c>
      <c r="N28">
        <v>25</v>
      </c>
      <c r="O28" s="2">
        <v>19.227</v>
      </c>
      <c r="P28" s="2">
        <v>56.406</v>
      </c>
      <c r="Q28" s="2">
        <v>95.433</v>
      </c>
      <c r="R28" s="2">
        <v>167.699</v>
      </c>
      <c r="S28" s="2">
        <v>291.442</v>
      </c>
      <c r="T28" s="2">
        <v>411.799</v>
      </c>
      <c r="U28" s="2">
        <v>522.293</v>
      </c>
      <c r="V28" s="2">
        <v>636.661</v>
      </c>
      <c r="W28" s="2">
        <v>704.345</v>
      </c>
      <c r="X28" s="2">
        <v>761.847</v>
      </c>
      <c r="Y28" s="2">
        <v>793.792</v>
      </c>
      <c r="Z28" s="2">
        <v>817.197</v>
      </c>
    </row>
    <row r="29" spans="1:26" ht="12.75">
      <c r="A29">
        <v>26</v>
      </c>
      <c r="B29" s="2">
        <f t="shared" si="0"/>
        <v>0.008000000000038199</v>
      </c>
      <c r="C29" s="2">
        <f t="shared" si="1"/>
        <v>0.8589999999999236</v>
      </c>
      <c r="D29" s="2">
        <f t="shared" si="2"/>
        <v>2.3360000000000127</v>
      </c>
      <c r="E29" s="2">
        <f t="shared" si="3"/>
        <v>2.6100000000000136</v>
      </c>
      <c r="F29" s="5">
        <f t="shared" si="4"/>
        <v>4.071000000000026</v>
      </c>
      <c r="G29" s="2">
        <f t="shared" si="5"/>
        <v>4.375</v>
      </c>
      <c r="H29" s="2">
        <f t="shared" si="6"/>
        <v>5.046000000000049</v>
      </c>
      <c r="I29" s="2">
        <f t="shared" si="7"/>
        <v>4.3419999999999845</v>
      </c>
      <c r="J29" s="2">
        <f t="shared" si="8"/>
        <v>4.402999999999992</v>
      </c>
      <c r="K29" s="2">
        <f t="shared" si="9"/>
        <v>1.1299999999999955</v>
      </c>
      <c r="L29" s="2">
        <f t="shared" si="10"/>
        <v>2.1840000000000046</v>
      </c>
      <c r="M29" s="2">
        <f t="shared" si="11"/>
        <v>0.02400000000000091</v>
      </c>
      <c r="N29">
        <v>26</v>
      </c>
      <c r="O29" s="2">
        <v>19.251</v>
      </c>
      <c r="P29" s="2">
        <v>58.59</v>
      </c>
      <c r="Q29" s="2">
        <v>96.563</v>
      </c>
      <c r="R29" s="2">
        <v>172.102</v>
      </c>
      <c r="S29" s="2">
        <v>295.784</v>
      </c>
      <c r="T29" s="2">
        <v>416.845</v>
      </c>
      <c r="U29" s="2">
        <v>526.668</v>
      </c>
      <c r="V29" s="2">
        <v>640.732</v>
      </c>
      <c r="W29" s="2">
        <v>706.955</v>
      </c>
      <c r="X29" s="2">
        <v>764.183</v>
      </c>
      <c r="Y29" s="2">
        <v>794.651</v>
      </c>
      <c r="Z29" s="2">
        <v>817.205</v>
      </c>
    </row>
    <row r="30" spans="1:26" ht="12.75">
      <c r="A30">
        <v>27</v>
      </c>
      <c r="B30" s="2">
        <f t="shared" si="0"/>
        <v>0.13199999999994816</v>
      </c>
      <c r="C30" s="2">
        <f t="shared" si="1"/>
        <v>2.469000000000051</v>
      </c>
      <c r="D30" s="2">
        <f t="shared" si="2"/>
        <v>1.8859999999999673</v>
      </c>
      <c r="E30" s="2">
        <f t="shared" si="3"/>
        <v>0.9900000000000091</v>
      </c>
      <c r="F30" s="5">
        <f t="shared" si="4"/>
        <v>4.543999999999983</v>
      </c>
      <c r="G30" s="2">
        <f t="shared" si="5"/>
        <v>1.816000000000031</v>
      </c>
      <c r="H30" s="2">
        <f t="shared" si="6"/>
        <v>0.8339999999999463</v>
      </c>
      <c r="I30" s="2">
        <f t="shared" si="7"/>
        <v>1.1340000000000146</v>
      </c>
      <c r="J30" s="2">
        <f t="shared" si="8"/>
        <v>2.9989999999999952</v>
      </c>
      <c r="K30" s="2">
        <f t="shared" si="9"/>
        <v>1.1370000000000005</v>
      </c>
      <c r="L30" s="2">
        <f t="shared" si="10"/>
        <v>1.0289999999999964</v>
      </c>
      <c r="M30" s="2">
        <f t="shared" si="11"/>
        <v>0.3509999999999991</v>
      </c>
      <c r="N30">
        <v>27</v>
      </c>
      <c r="O30" s="2">
        <v>19.602</v>
      </c>
      <c r="P30" s="2">
        <v>59.619</v>
      </c>
      <c r="Q30" s="2">
        <v>97.7</v>
      </c>
      <c r="R30" s="2">
        <v>175.101</v>
      </c>
      <c r="S30" s="2">
        <v>296.918</v>
      </c>
      <c r="T30" s="2">
        <v>417.679</v>
      </c>
      <c r="U30" s="2">
        <v>528.484</v>
      </c>
      <c r="V30" s="2">
        <v>645.276</v>
      </c>
      <c r="W30" s="2">
        <v>707.945</v>
      </c>
      <c r="X30" s="2">
        <v>766.069</v>
      </c>
      <c r="Y30" s="2">
        <v>797.12</v>
      </c>
      <c r="Z30" s="2">
        <v>817.337</v>
      </c>
    </row>
    <row r="31" spans="1:26" ht="12.75">
      <c r="A31">
        <v>28</v>
      </c>
      <c r="B31" s="2">
        <f t="shared" si="0"/>
        <v>1.1960000000000264</v>
      </c>
      <c r="C31" s="2">
        <f t="shared" si="1"/>
        <v>0.8170000000000073</v>
      </c>
      <c r="D31" s="2">
        <f t="shared" si="2"/>
        <v>2.30600000000004</v>
      </c>
      <c r="E31" s="2">
        <f t="shared" si="3"/>
        <v>4.876999999999953</v>
      </c>
      <c r="F31" s="5">
        <f t="shared" si="4"/>
        <v>1.6560000000000628</v>
      </c>
      <c r="G31" s="2">
        <f t="shared" si="5"/>
        <v>6.256999999999948</v>
      </c>
      <c r="H31" s="2">
        <f t="shared" si="6"/>
        <v>6.0120000000000005</v>
      </c>
      <c r="I31" s="2">
        <f t="shared" si="7"/>
        <v>3.7789999999999964</v>
      </c>
      <c r="J31" s="2">
        <f t="shared" si="8"/>
        <v>4.195999999999998</v>
      </c>
      <c r="K31" s="2">
        <f t="shared" si="9"/>
        <v>1.2539999999999907</v>
      </c>
      <c r="L31" s="2">
        <f t="shared" si="10"/>
        <v>0.40100000000000335</v>
      </c>
      <c r="M31" s="2">
        <f t="shared" si="11"/>
        <v>1.2979999999999983</v>
      </c>
      <c r="N31">
        <v>28</v>
      </c>
      <c r="O31" s="2">
        <v>20.9</v>
      </c>
      <c r="P31" s="2">
        <v>60.02</v>
      </c>
      <c r="Q31" s="2">
        <v>98.954</v>
      </c>
      <c r="R31" s="2">
        <v>179.297</v>
      </c>
      <c r="S31" s="2">
        <v>300.697</v>
      </c>
      <c r="T31" s="2">
        <v>423.691</v>
      </c>
      <c r="U31" s="2">
        <v>534.741</v>
      </c>
      <c r="V31" s="2">
        <v>646.932</v>
      </c>
      <c r="W31" s="2">
        <v>712.822</v>
      </c>
      <c r="X31" s="2">
        <v>768.375</v>
      </c>
      <c r="Y31" s="2">
        <v>797.937</v>
      </c>
      <c r="Z31" s="2">
        <v>818.533</v>
      </c>
    </row>
    <row r="32" spans="1:26" ht="12.75">
      <c r="A32">
        <v>29</v>
      </c>
      <c r="B32" s="2">
        <f t="shared" si="0"/>
        <v>0.03499999999996817</v>
      </c>
      <c r="C32" s="2">
        <f t="shared" si="1"/>
        <v>0</v>
      </c>
      <c r="D32" s="2">
        <f t="shared" si="2"/>
        <v>0.6029999999999518</v>
      </c>
      <c r="E32" s="2">
        <f t="shared" si="3"/>
        <v>0.9539999999999509</v>
      </c>
      <c r="F32" s="5">
        <f t="shared" si="4"/>
        <v>1.7490000000000236</v>
      </c>
      <c r="G32" s="2">
        <f t="shared" si="5"/>
        <v>5.428999999999974</v>
      </c>
      <c r="H32" s="2">
        <f t="shared" si="6"/>
        <v>4.285000000000025</v>
      </c>
      <c r="I32" s="2">
        <f t="shared" si="7"/>
        <v>6.981999999999971</v>
      </c>
      <c r="J32" s="2">
        <f t="shared" si="8"/>
        <v>3.9099999999999966</v>
      </c>
      <c r="K32" s="2">
        <f t="shared" si="9"/>
        <v>1.855000000000004</v>
      </c>
      <c r="L32" s="2">
        <v>0</v>
      </c>
      <c r="M32" s="2">
        <f t="shared" si="11"/>
        <v>1.4230000000000018</v>
      </c>
      <c r="N32">
        <v>29</v>
      </c>
      <c r="O32" s="2">
        <v>22.323</v>
      </c>
      <c r="P32" s="2">
        <v>0</v>
      </c>
      <c r="Q32" s="2">
        <v>100.809</v>
      </c>
      <c r="R32" s="2">
        <v>183.207</v>
      </c>
      <c r="S32" s="2">
        <v>307.679</v>
      </c>
      <c r="T32" s="2">
        <v>427.976</v>
      </c>
      <c r="U32" s="2">
        <v>540.17</v>
      </c>
      <c r="V32" s="2">
        <v>648.681</v>
      </c>
      <c r="W32" s="2">
        <v>713.776</v>
      </c>
      <c r="X32" s="2">
        <v>768.978</v>
      </c>
      <c r="Y32" s="2">
        <v>797.937</v>
      </c>
      <c r="Z32" s="2">
        <v>818.568</v>
      </c>
    </row>
    <row r="33" spans="1:26" ht="12.75">
      <c r="A33">
        <v>30</v>
      </c>
      <c r="B33" s="2">
        <f t="shared" si="0"/>
        <v>0.3250000000000455</v>
      </c>
      <c r="C33" s="2">
        <f t="shared" si="1"/>
        <v>0</v>
      </c>
      <c r="D33" s="2">
        <f t="shared" si="2"/>
        <v>2.858000000000061</v>
      </c>
      <c r="E33" s="2">
        <f t="shared" si="3"/>
        <v>2.997000000000071</v>
      </c>
      <c r="F33" s="5">
        <f t="shared" si="4"/>
        <v>1.1739999999999782</v>
      </c>
      <c r="G33" s="2">
        <f t="shared" si="5"/>
        <v>5.40300000000002</v>
      </c>
      <c r="H33" s="2">
        <f t="shared" si="6"/>
        <v>5.055999999999983</v>
      </c>
      <c r="I33" s="2">
        <f t="shared" si="7"/>
        <v>6.156000000000006</v>
      </c>
      <c r="J33" s="2">
        <f t="shared" si="8"/>
        <v>3.2520000000000095</v>
      </c>
      <c r="K33" s="2">
        <f t="shared" si="9"/>
        <v>1.406000000000006</v>
      </c>
      <c r="L33" s="2">
        <v>0</v>
      </c>
      <c r="M33" s="2">
        <f t="shared" si="11"/>
        <v>0.5</v>
      </c>
      <c r="N33">
        <v>30</v>
      </c>
      <c r="O33" s="2">
        <v>22.823</v>
      </c>
      <c r="P33" s="2">
        <v>0</v>
      </c>
      <c r="Q33" s="2">
        <v>102.215</v>
      </c>
      <c r="R33" s="2">
        <v>186.459</v>
      </c>
      <c r="S33" s="2">
        <v>313.835</v>
      </c>
      <c r="T33" s="2">
        <v>433.032</v>
      </c>
      <c r="U33" s="2">
        <v>545.573</v>
      </c>
      <c r="V33" s="2">
        <v>649.855</v>
      </c>
      <c r="W33" s="2">
        <v>716.773</v>
      </c>
      <c r="X33" s="2">
        <v>771.836</v>
      </c>
      <c r="Y33" s="2">
        <v>797.937</v>
      </c>
      <c r="Z33" s="2">
        <v>818.893</v>
      </c>
    </row>
    <row r="34" spans="1:26" ht="12.75">
      <c r="A34">
        <v>31</v>
      </c>
      <c r="B34" s="2">
        <f t="shared" si="0"/>
        <v>2.9829999999999472</v>
      </c>
      <c r="C34" s="2">
        <v>0</v>
      </c>
      <c r="D34" s="2">
        <f t="shared" si="2"/>
        <v>1.30600000000004</v>
      </c>
      <c r="E34" s="2">
        <v>0</v>
      </c>
      <c r="F34" s="5">
        <f t="shared" si="4"/>
        <v>1.0889999999999418</v>
      </c>
      <c r="G34" s="2">
        <f t="shared" si="5"/>
        <v>3.8350000000000364</v>
      </c>
      <c r="H34" s="2">
        <v>0</v>
      </c>
      <c r="I34" s="2">
        <f t="shared" si="7"/>
        <v>2.4220000000000255</v>
      </c>
      <c r="J34" s="2">
        <v>0</v>
      </c>
      <c r="K34" s="2">
        <f t="shared" si="9"/>
        <v>1.2219999999999942</v>
      </c>
      <c r="L34" s="2">
        <v>0</v>
      </c>
      <c r="M34" s="2">
        <f t="shared" si="11"/>
        <v>0.31799999999999784</v>
      </c>
      <c r="N34">
        <v>31</v>
      </c>
      <c r="O34" s="2">
        <v>23.141</v>
      </c>
      <c r="P34" s="2">
        <v>0</v>
      </c>
      <c r="Q34" s="2">
        <v>103.437</v>
      </c>
      <c r="R34" s="2">
        <v>0</v>
      </c>
      <c r="S34" s="2">
        <v>316.257</v>
      </c>
      <c r="T34" s="2">
        <v>0</v>
      </c>
      <c r="U34" s="2">
        <v>549.408</v>
      </c>
      <c r="V34" s="2">
        <v>650.944</v>
      </c>
      <c r="W34" s="2">
        <v>0</v>
      </c>
      <c r="X34" s="2">
        <v>773.142</v>
      </c>
      <c r="Y34" s="2">
        <v>0</v>
      </c>
      <c r="Z34" s="2">
        <v>821.876</v>
      </c>
    </row>
    <row r="36" spans="2:15" ht="12.75">
      <c r="B36" s="2">
        <f aca="true" t="shared" si="12" ref="B36:M36">SUM(B4:B34)</f>
        <v>23.938999999999965</v>
      </c>
      <c r="C36" s="2">
        <f t="shared" si="12"/>
        <v>24.79499999999996</v>
      </c>
      <c r="D36" s="2">
        <f t="shared" si="12"/>
        <v>56.36900000000003</v>
      </c>
      <c r="E36" s="2">
        <f t="shared" si="12"/>
        <v>65.82900000000006</v>
      </c>
      <c r="F36" s="5">
        <f t="shared" si="12"/>
        <v>101.53599999999994</v>
      </c>
      <c r="G36" s="2">
        <f>SUM(G4:G34)</f>
        <v>116.37600000000003</v>
      </c>
      <c r="H36" s="2">
        <f t="shared" si="12"/>
        <v>116.77499999999998</v>
      </c>
      <c r="I36" s="2">
        <f t="shared" si="12"/>
        <v>129.798</v>
      </c>
      <c r="J36" s="2">
        <f t="shared" si="12"/>
        <v>83.022</v>
      </c>
      <c r="K36" s="2">
        <f t="shared" si="12"/>
        <v>43.416999999999994</v>
      </c>
      <c r="L36" s="2">
        <f t="shared" si="12"/>
        <v>36.879000000000005</v>
      </c>
      <c r="M36" s="2">
        <f t="shared" si="12"/>
        <v>23.141</v>
      </c>
      <c r="O36" t="s">
        <v>14</v>
      </c>
    </row>
    <row r="39" spans="2:15" ht="12.75">
      <c r="B39" s="5">
        <f aca="true" t="shared" si="13" ref="B39:L39">C39+B36</f>
        <v>821.876</v>
      </c>
      <c r="C39" s="5">
        <f t="shared" si="13"/>
        <v>797.937</v>
      </c>
      <c r="D39" s="5">
        <f t="shared" si="13"/>
        <v>773.142</v>
      </c>
      <c r="E39" s="5">
        <f t="shared" si="13"/>
        <v>716.773</v>
      </c>
      <c r="F39" s="5">
        <f t="shared" si="13"/>
        <v>650.944</v>
      </c>
      <c r="G39" s="5">
        <f t="shared" si="13"/>
        <v>549.408</v>
      </c>
      <c r="H39" s="5">
        <f t="shared" si="13"/>
        <v>433.032</v>
      </c>
      <c r="I39" s="5">
        <f t="shared" si="13"/>
        <v>316.257</v>
      </c>
      <c r="J39" s="5">
        <f t="shared" si="13"/>
        <v>186.459</v>
      </c>
      <c r="K39" s="5">
        <f t="shared" si="13"/>
        <v>103.437</v>
      </c>
      <c r="L39" s="5">
        <f t="shared" si="13"/>
        <v>60.02</v>
      </c>
      <c r="M39" s="5">
        <f>M36</f>
        <v>23.141</v>
      </c>
      <c r="O39" t="s">
        <v>16</v>
      </c>
    </row>
    <row r="41" spans="2:15" ht="12.75">
      <c r="B41" s="2">
        <f>SUM(B4:B34)/31</f>
        <v>0.7722258064516118</v>
      </c>
      <c r="C41" s="2">
        <f>SUM(C4:C33)/30</f>
        <v>0.8264999999999987</v>
      </c>
      <c r="D41" s="2">
        <f>SUM(D4:D34)/31</f>
        <v>1.8183548387096784</v>
      </c>
      <c r="E41" s="2">
        <f>SUM(E4:E33)/30</f>
        <v>2.1943000000000024</v>
      </c>
      <c r="F41" s="5">
        <f>SUM(F4:F34)/31</f>
        <v>3.2753548387096756</v>
      </c>
      <c r="G41" s="2">
        <f>SUM(G4:G34)/31</f>
        <v>3.7540645161290334</v>
      </c>
      <c r="H41" s="2">
        <f>SUM(H4:H33)/30</f>
        <v>3.892499999999999</v>
      </c>
      <c r="I41" s="2">
        <f>SUM(I4:I34)/31</f>
        <v>4.187032258064516</v>
      </c>
      <c r="J41" s="2">
        <f>SUM(J4:J34)/30</f>
        <v>2.7674000000000003</v>
      </c>
      <c r="K41" s="2">
        <f>SUM(K4:K34)/31</f>
        <v>1.400548387096774</v>
      </c>
      <c r="L41" s="2">
        <f>SUM(L4:L31)/28</f>
        <v>1.317107142857143</v>
      </c>
      <c r="M41" s="2">
        <f>SUM(M4:M34)/31</f>
        <v>0.7464838709677418</v>
      </c>
      <c r="O41" t="s">
        <v>15</v>
      </c>
    </row>
    <row r="43" spans="2:15" ht="12.75">
      <c r="B43" s="4">
        <f>C43+31</f>
        <v>365</v>
      </c>
      <c r="C43" s="4">
        <f>D43+30</f>
        <v>334</v>
      </c>
      <c r="D43" s="4">
        <f>E43+31</f>
        <v>304</v>
      </c>
      <c r="E43" s="4">
        <f>F43+30</f>
        <v>273</v>
      </c>
      <c r="F43" s="6">
        <f>G43+31</f>
        <v>243</v>
      </c>
      <c r="G43" s="4">
        <f>H43+31</f>
        <v>212</v>
      </c>
      <c r="H43" s="4">
        <f>I43+30</f>
        <v>181</v>
      </c>
      <c r="I43" s="4">
        <f>J43+31</f>
        <v>151</v>
      </c>
      <c r="J43" s="4">
        <f>K43+30</f>
        <v>120</v>
      </c>
      <c r="K43" s="4">
        <f>L43+31</f>
        <v>90</v>
      </c>
      <c r="L43" s="4">
        <f>M43+28</f>
        <v>59</v>
      </c>
      <c r="M43" s="4">
        <v>31</v>
      </c>
      <c r="O43" t="s">
        <v>13</v>
      </c>
    </row>
    <row r="46" spans="2:13" ht="12.75">
      <c r="B46" s="2">
        <f aca="true" t="shared" si="14" ref="B46:M46">(B39)/2.8/B43</f>
        <v>0.8041839530332681</v>
      </c>
      <c r="C46" s="2">
        <f t="shared" si="14"/>
        <v>0.8532260479041917</v>
      </c>
      <c r="D46" s="2">
        <f t="shared" si="14"/>
        <v>0.908296522556391</v>
      </c>
      <c r="E46" s="2">
        <f t="shared" si="14"/>
        <v>0.9376936159079017</v>
      </c>
      <c r="F46" s="2">
        <f t="shared" si="14"/>
        <v>0.9567078189300411</v>
      </c>
      <c r="G46" s="2">
        <f t="shared" si="14"/>
        <v>0.9255525606469004</v>
      </c>
      <c r="H46" s="2">
        <f t="shared" si="14"/>
        <v>0.8544435674822416</v>
      </c>
      <c r="I46" s="2">
        <f t="shared" si="14"/>
        <v>0.7480061494796595</v>
      </c>
      <c r="J46" s="2">
        <f t="shared" si="14"/>
        <v>0.5549375</v>
      </c>
      <c r="K46" s="2">
        <f t="shared" si="14"/>
        <v>0.4104642857142857</v>
      </c>
      <c r="L46" s="2">
        <f t="shared" si="14"/>
        <v>0.363317191283293</v>
      </c>
      <c r="M46" s="2">
        <f t="shared" si="14"/>
        <v>0.26660138248847925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workbookViewId="0" topLeftCell="A1">
      <selection activeCell="M19" sqref="M19"/>
    </sheetView>
  </sheetViews>
  <sheetFormatPr defaultColWidth="9.140625" defaultRowHeight="12.75"/>
  <cols>
    <col min="2" max="2" width="8.7109375" style="0" bestFit="1" customWidth="1"/>
    <col min="3" max="3" width="10.28125" style="0" bestFit="1" customWidth="1"/>
    <col min="4" max="4" width="12.57421875" style="0" customWidth="1"/>
    <col min="5" max="5" width="10.140625" style="0" customWidth="1"/>
    <col min="6" max="6" width="10.8515625" style="0" customWidth="1"/>
    <col min="7" max="7" width="11.7109375" style="0" customWidth="1"/>
    <col min="8" max="8" width="10.8515625" style="0" customWidth="1"/>
    <col min="9" max="9" width="11.140625" style="0" bestFit="1" customWidth="1"/>
    <col min="10" max="10" width="12.57421875" style="0" bestFit="1" customWidth="1"/>
    <col min="11" max="11" width="10.00390625" style="0" bestFit="1" customWidth="1"/>
    <col min="12" max="12" width="11.7109375" style="0" bestFit="1" customWidth="1"/>
    <col min="13" max="13" width="11.57421875" style="0" bestFit="1" customWidth="1"/>
  </cols>
  <sheetData>
    <row r="3" spans="2:13" ht="12.75"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</row>
    <row r="4" spans="2:13" ht="12.75">
      <c r="B4">
        <f>NUMBERS!$M$41</f>
        <v>0.7464838709677418</v>
      </c>
      <c r="C4">
        <f>NUMBERS!$L$41</f>
        <v>1.317107142857143</v>
      </c>
      <c r="D4">
        <f>NUMBERS!$K$41</f>
        <v>1.400548387096774</v>
      </c>
      <c r="E4">
        <f>NUMBERS!$J$41</f>
        <v>2.7674000000000003</v>
      </c>
      <c r="F4">
        <f>NUMBERS!$I$41</f>
        <v>4.187032258064516</v>
      </c>
      <c r="G4">
        <f>NUMBERS!$H$41</f>
        <v>3.892499999999999</v>
      </c>
      <c r="H4">
        <f>NUMBERS!$G$41</f>
        <v>3.7540645161290334</v>
      </c>
      <c r="I4">
        <f>NUMBERS!$F$41</f>
        <v>3.2753548387096756</v>
      </c>
      <c r="J4">
        <f>NUMBERS!$E$41</f>
        <v>2.1943000000000024</v>
      </c>
      <c r="K4">
        <f>NUMBERS!$D$41</f>
        <v>1.8183548387096784</v>
      </c>
      <c r="L4">
        <f>NUMBERS!$C$41</f>
        <v>0.8264999999999987</v>
      </c>
      <c r="M4">
        <f>NUMBERS!$B$41</f>
        <v>0.7722258064516118</v>
      </c>
    </row>
    <row r="7" spans="2:13" ht="12.7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6</v>
      </c>
    </row>
    <row r="8" spans="2:13" ht="12.75">
      <c r="B8">
        <f>B4*31</f>
        <v>23.141</v>
      </c>
      <c r="C8">
        <f>C4*28</f>
        <v>36.879000000000005</v>
      </c>
      <c r="D8">
        <f>D4*31</f>
        <v>43.416999999999994</v>
      </c>
      <c r="E8">
        <f>E4*30</f>
        <v>83.022</v>
      </c>
      <c r="F8">
        <f>F4*31</f>
        <v>129.798</v>
      </c>
      <c r="G8">
        <f>G4*30</f>
        <v>116.77499999999998</v>
      </c>
      <c r="H8">
        <f>H4*31</f>
        <v>116.37600000000003</v>
      </c>
      <c r="I8">
        <f>I4*31</f>
        <v>101.53599999999994</v>
      </c>
      <c r="J8">
        <f>J4*30</f>
        <v>65.82900000000006</v>
      </c>
      <c r="K8">
        <f>K4*31</f>
        <v>56.36900000000003</v>
      </c>
      <c r="L8">
        <f>L4*30</f>
        <v>24.79499999999996</v>
      </c>
      <c r="M8">
        <f>M4*31</f>
        <v>23.938999999999965</v>
      </c>
    </row>
    <row r="14" spans="2:13" ht="12.75">
      <c r="B14" s="2" t="s">
        <v>7</v>
      </c>
      <c r="C14" s="2" t="s">
        <v>8</v>
      </c>
      <c r="D14" s="2" t="s">
        <v>9</v>
      </c>
      <c r="E14" s="2" t="s">
        <v>10</v>
      </c>
      <c r="F14" s="2" t="s">
        <v>11</v>
      </c>
      <c r="G14" s="2" t="s">
        <v>12</v>
      </c>
      <c r="H14" s="2" t="s">
        <v>1</v>
      </c>
      <c r="I14" s="3" t="s">
        <v>2</v>
      </c>
      <c r="J14" s="3" t="s">
        <v>3</v>
      </c>
      <c r="K14" s="3" t="s">
        <v>4</v>
      </c>
      <c r="L14" s="3" t="s">
        <v>5</v>
      </c>
      <c r="M14" s="3" t="s">
        <v>6</v>
      </c>
    </row>
    <row r="15" spans="2:13" ht="12.75">
      <c r="B15" s="5">
        <f>NUMBERS!$M$46</f>
        <v>0.26660138248847925</v>
      </c>
      <c r="C15" s="5">
        <f>NUMBERS!$L$46</f>
        <v>0.363317191283293</v>
      </c>
      <c r="D15" s="5">
        <f>NUMBERS!$K$46</f>
        <v>0.4104642857142857</v>
      </c>
      <c r="E15" s="5">
        <f>NUMBERS!$J$46</f>
        <v>0.5549375</v>
      </c>
      <c r="F15" s="5">
        <f>NUMBERS!$I$46</f>
        <v>0.7480061494796595</v>
      </c>
      <c r="G15" s="5">
        <f>NUMBERS!$H$46</f>
        <v>0.8544435674822416</v>
      </c>
      <c r="H15" s="5">
        <f>NUMBERS!$G$46</f>
        <v>0.9255525606469004</v>
      </c>
      <c r="I15" s="5">
        <f>NUMBERS!$F$46</f>
        <v>0.9567078189300411</v>
      </c>
      <c r="J15" s="5">
        <f>NUMBERS!$E$46</f>
        <v>0.9376936159079017</v>
      </c>
      <c r="K15" s="5">
        <f>NUMBERS!$D$46</f>
        <v>0.908296522556391</v>
      </c>
      <c r="L15" s="5">
        <f>NUMBERS!$C$46</f>
        <v>0.8532260479041917</v>
      </c>
      <c r="M15" s="5">
        <f>NUMBERS!$B$46</f>
        <v>0.8041839530332681</v>
      </c>
    </row>
    <row r="18" spans="2:13" ht="12.75">
      <c r="B18" s="2" t="s">
        <v>7</v>
      </c>
      <c r="C18" s="2" t="s">
        <v>8</v>
      </c>
      <c r="D18" s="2" t="s">
        <v>9</v>
      </c>
      <c r="E18" s="2" t="s">
        <v>10</v>
      </c>
      <c r="F18" s="2" t="s">
        <v>11</v>
      </c>
      <c r="G18" s="2" t="s">
        <v>12</v>
      </c>
      <c r="H18" s="2" t="s">
        <v>1</v>
      </c>
      <c r="I18" s="3" t="s">
        <v>2</v>
      </c>
      <c r="J18" s="3" t="s">
        <v>3</v>
      </c>
      <c r="K18" s="3" t="s">
        <v>4</v>
      </c>
      <c r="L18" s="3" t="s">
        <v>5</v>
      </c>
      <c r="M18" s="3" t="s">
        <v>6</v>
      </c>
    </row>
    <row r="19" spans="2:13" ht="12.75">
      <c r="B19" s="7">
        <f aca="true" t="shared" si="0" ref="B19:M19">B15*2.8*365*3.6/1000</f>
        <v>0.9808798064516128</v>
      </c>
      <c r="C19" s="7">
        <f t="shared" si="0"/>
        <v>1.3367166101694918</v>
      </c>
      <c r="D19" s="7">
        <f t="shared" si="0"/>
        <v>1.5101802</v>
      </c>
      <c r="E19" s="7">
        <f t="shared" si="0"/>
        <v>2.0417260499999994</v>
      </c>
      <c r="F19" s="7">
        <f t="shared" si="0"/>
        <v>2.752064225165563</v>
      </c>
      <c r="G19" s="7">
        <f t="shared" si="0"/>
        <v>3.143668773480663</v>
      </c>
      <c r="H19" s="7">
        <f t="shared" si="0"/>
        <v>3.4052929811320753</v>
      </c>
      <c r="I19" s="7">
        <f t="shared" si="0"/>
        <v>3.519919407407407</v>
      </c>
      <c r="J19" s="7">
        <f t="shared" si="0"/>
        <v>3.4499623516483515</v>
      </c>
      <c r="K19" s="7">
        <f t="shared" si="0"/>
        <v>3.341804565789474</v>
      </c>
      <c r="L19" s="7">
        <f t="shared" si="0"/>
        <v>3.139189275449102</v>
      </c>
      <c r="M19" s="7">
        <f t="shared" si="0"/>
        <v>2.9587536</v>
      </c>
    </row>
  </sheetData>
  <dataValidations count="1">
    <dataValidation type="custom" allowBlank="1" showInputMessage="1" showErrorMessage="1" sqref="I3 I7 I14 I18">
      <formula1>"()=&gt;0"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cp:lastPrinted>2001-07-04T21:57:19Z</cp:lastPrinted>
  <dcterms:created xsi:type="dcterms:W3CDTF">2000-07-31T16:38:04Z</dcterms:created>
  <dcterms:modified xsi:type="dcterms:W3CDTF">2001-12-31T15:01:56Z</dcterms:modified>
  <cp:category/>
  <cp:version/>
  <cp:contentType/>
  <cp:contentStatus/>
</cp:coreProperties>
</file>