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5.xml" ContentType="application/vnd.openxmlformats-officedocument.drawing+xml"/>
  <Override PartName="/xl/chartsheets/sheet9.xml" ContentType="application/vnd.openxmlformats-officedocument.spreadsheetml.chartsheet+xml"/>
  <Override PartName="/xl/drawings/drawing17.xml" ContentType="application/vnd.openxmlformats-officedocument.drawing+xml"/>
  <Override PartName="/xl/chartsheets/sheet10.xml" ContentType="application/vnd.openxmlformats-officedocument.spreadsheetml.chartsheet+xml"/>
  <Override PartName="/xl/drawings/drawing18.xml" ContentType="application/vnd.openxmlformats-officedocument.drawing+xml"/>
  <Override PartName="/xl/chartsheets/sheet11.xml" ContentType="application/vnd.openxmlformats-officedocument.spreadsheetml.chartsheet+xml"/>
  <Override PartName="/xl/drawings/drawing19.xml" ContentType="application/vnd.openxmlformats-officedocument.drawing+xml"/>
  <Override PartName="/xl/chartsheets/sheet12.xml" ContentType="application/vnd.openxmlformats-officedocument.spreadsheetml.chartsheet+xml"/>
  <Override PartName="/xl/drawings/drawing20.xml" ContentType="application/vnd.openxmlformats-officedocument.drawing+xml"/>
  <Override PartName="/xl/chartsheets/sheet13.xml" ContentType="application/vnd.openxmlformats-officedocument.spreadsheetml.chartsheet+xml"/>
  <Override PartName="/xl/drawings/drawing21.xml" ContentType="application/vnd.openxmlformats-officedocument.drawing+xml"/>
  <Override PartName="/xl/chartsheets/sheet14.xml" ContentType="application/vnd.openxmlformats-officedocument.spreadsheetml.chartsheet+xml"/>
  <Override PartName="/xl/drawings/drawing22.xml" ContentType="application/vnd.openxmlformats-officedocument.drawing+xml"/>
  <Override PartName="/xl/chartsheets/sheet15.xml" ContentType="application/vnd.openxmlformats-officedocument.spreadsheetml.chartsheet+xml"/>
  <Override PartName="/xl/drawings/drawing23.xml" ContentType="application/vnd.openxmlformats-officedocument.drawing+xml"/>
  <Override PartName="/xl/chartsheets/sheet16.xml" ContentType="application/vnd.openxmlformats-officedocument.spreadsheetml.chartsheet+xml"/>
  <Override PartName="/xl/drawings/drawing24.xml" ContentType="application/vnd.openxmlformats-officedocument.drawing+xml"/>
  <Override PartName="/xl/chartsheets/sheet17.xml" ContentType="application/vnd.openxmlformats-officedocument.spreadsheetml.chartsheet+xml"/>
  <Override PartName="/xl/drawings/drawing25.xml" ContentType="application/vnd.openxmlformats-officedocument.drawing+xml"/>
  <Override PartName="/xl/chartsheets/sheet18.xml" ContentType="application/vnd.openxmlformats-officedocument.spreadsheetml.chartsheet+xml"/>
  <Override PartName="/xl/drawings/drawing26.xml" ContentType="application/vnd.openxmlformats-officedocument.drawing+xml"/>
  <Override PartName="/xl/chartsheets/sheet19.xml" ContentType="application/vnd.openxmlformats-officedocument.spreadsheetml.chartsheet+xml"/>
  <Override PartName="/xl/drawings/drawing27.xml" ContentType="application/vnd.openxmlformats-officedocument.drawing+xml"/>
  <Override PartName="/xl/chartsheets/sheet20.xml" ContentType="application/vnd.openxmlformats-officedocument.spreadsheetml.chartsheet+xml"/>
  <Override PartName="/xl/drawings/drawing28.xml" ContentType="application/vnd.openxmlformats-officedocument.drawing+xml"/>
  <Override PartName="/xl/chartsheets/sheet21.xml" ContentType="application/vnd.openxmlformats-officedocument.spreadsheetml.chart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90" windowWidth="11340" windowHeight="6795" firstSheet="6" activeTab="6"/>
  </bookViews>
  <sheets>
    <sheet name="NUMBERS" sheetId="1" r:id="rId1"/>
    <sheet name="SUMMARY" sheetId="2" r:id="rId2"/>
    <sheet name="GEMIDDELD-DAG" sheetId="3" r:id="rId3"/>
    <sheet name="PER MAAND" sheetId="4" r:id="rId4"/>
    <sheet name="kWh-m2-day" sheetId="5" r:id="rId5"/>
    <sheet name="JAAROPBRENGST" sheetId="6" r:id="rId6"/>
    <sheet name="OPBRENGST" sheetId="7" r:id="rId7"/>
    <sheet name="DRAAIUREN" sheetId="8" r:id="rId8"/>
    <sheet name="DAILY POWER" sheetId="9" r:id="rId9"/>
    <sheet name="MAANDVERMOGEN" sheetId="10" r:id="rId10"/>
    <sheet name="TH versus PV" sheetId="11" r:id="rId11"/>
    <sheet name="JANUARI" sheetId="12" r:id="rId12"/>
    <sheet name="FEBRUARI" sheetId="13" r:id="rId13"/>
    <sheet name="MAART" sheetId="14" r:id="rId14"/>
    <sheet name="APRIL" sheetId="15" r:id="rId15"/>
    <sheet name="MEI" sheetId="16" r:id="rId16"/>
    <sheet name="JUNI" sheetId="17" r:id="rId17"/>
    <sheet name="JULI" sheetId="18" r:id="rId18"/>
    <sheet name="AUGUSTUS" sheetId="19" r:id="rId19"/>
    <sheet name="SEPTEMBER" sheetId="20" r:id="rId20"/>
    <sheet name="OKTOBER" sheetId="21" r:id="rId21"/>
    <sheet name="NOVEMBER" sheetId="22" r:id="rId22"/>
    <sheet name="DECEMBER" sheetId="23" r:id="rId23"/>
  </sheets>
  <definedNames/>
  <calcPr fullCalcOnLoad="1"/>
</workbook>
</file>

<file path=xl/sharedStrings.xml><?xml version="1.0" encoding="utf-8"?>
<sst xmlns="http://schemas.openxmlformats.org/spreadsheetml/2006/main" count="178" uniqueCount="36">
  <si>
    <t>CUMMULATIEF</t>
  </si>
  <si>
    <t>JULI</t>
  </si>
  <si>
    <t>AUGUSTUS</t>
  </si>
  <si>
    <t>SEPTEMBER</t>
  </si>
  <si>
    <t>OKTOBER</t>
  </si>
  <si>
    <t>NOVEMBER</t>
  </si>
  <si>
    <t>DECEMBER</t>
  </si>
  <si>
    <t>JANUARI</t>
  </si>
  <si>
    <t>FEBRUARI</t>
  </si>
  <si>
    <t>MAART</t>
  </si>
  <si>
    <t>APRIL</t>
  </si>
  <si>
    <t>MEI</t>
  </si>
  <si>
    <t>JUNI</t>
  </si>
  <si>
    <t>cumm dagen</t>
  </si>
  <si>
    <t>month cumm</t>
  </si>
  <si>
    <t>av day</t>
  </si>
  <si>
    <t>AV DAY</t>
  </si>
  <si>
    <t>per m2/dag</t>
  </si>
  <si>
    <t>TOT MAAND</t>
  </si>
  <si>
    <t>m2/dag</t>
  </si>
  <si>
    <t>GJ/jaar</t>
  </si>
  <si>
    <t>cumm energy</t>
  </si>
  <si>
    <t xml:space="preserve"> </t>
  </si>
  <si>
    <t>GEMIDDELD DAGVERMOGEN</t>
  </si>
  <si>
    <t>DRAAIUREN</t>
  </si>
  <si>
    <t>CUMMULATIEF PER MAAND</t>
  </si>
  <si>
    <t>GEMIDDELDE ENERGIE PER DAG</t>
  </si>
  <si>
    <t>ENERGIE PER M2/PER DAG</t>
  </si>
  <si>
    <t>GESCHATTE ENERGIE PER JAAR</t>
  </si>
  <si>
    <t>TH</t>
  </si>
  <si>
    <t>PV</t>
  </si>
  <si>
    <t>GEMIDDELDE VERHOUDING TH/PV</t>
  </si>
  <si>
    <t>INFORMATIE VAN DE SITE VAN FLORIS WOUTERLOOD</t>
  </si>
  <si>
    <t>ENERGIEPRODUCTIE PER M2</t>
  </si>
  <si>
    <t>GEMIDDELD AANTAL DAGDRAAIUREN</t>
  </si>
  <si>
    <t>GEMIDDELD DAGVERMOGEN(kW)</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</si>
</sst>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00"/>
    <numFmt numFmtId="176" formatCode="[&lt;=0]0.000;General"/>
    <numFmt numFmtId="177" formatCode="[$€-2]\ #,##0.00_);[Red]\([$€-2]\ #,##0.00\)"/>
  </numFmts>
  <fonts count="46">
    <font>
      <sz val="10"/>
      <name val="Times New Roman"/>
      <family val="1"/>
    </font>
    <font>
      <sz val="10"/>
      <name val="Arial"/>
      <family val="0"/>
    </font>
    <font>
      <u val="single"/>
      <sz val="10"/>
      <color indexed="12"/>
      <name val="Arial"/>
      <family val="0"/>
    </font>
    <font>
      <u val="single"/>
      <sz val="10"/>
      <color indexed="36"/>
      <name val="Arial"/>
      <family val="0"/>
    </font>
    <font>
      <sz val="8.75"/>
      <name val="Arial"/>
      <family val="0"/>
    </font>
    <font>
      <sz val="9"/>
      <name val="Arial"/>
      <family val="0"/>
    </font>
    <font>
      <b/>
      <sz val="17.25"/>
      <name val="Times New Roman"/>
      <family val="1"/>
    </font>
    <font>
      <b/>
      <sz val="9"/>
      <name val="Times New Roman"/>
      <family val="1"/>
    </font>
    <font>
      <b/>
      <sz val="9.5"/>
      <name val="Times New Roman"/>
      <family val="1"/>
    </font>
    <font>
      <b/>
      <sz val="8.75"/>
      <name val="Times New Roman"/>
      <family val="1"/>
    </font>
    <font>
      <b/>
      <sz val="11"/>
      <name val="Times New Roman"/>
      <family val="1"/>
    </font>
    <font>
      <b/>
      <sz val="14"/>
      <name val="Times New Roman"/>
      <family val="1"/>
    </font>
    <font>
      <b/>
      <sz val="8"/>
      <name val="Times New Roman"/>
      <family val="1"/>
    </font>
    <font>
      <b/>
      <sz val="12"/>
      <name val="Arial"/>
      <family val="0"/>
    </font>
    <font>
      <b/>
      <sz val="10"/>
      <name val="Arial"/>
      <family val="0"/>
    </font>
    <font>
      <b/>
      <sz val="11"/>
      <name val="Arial"/>
      <family val="2"/>
    </font>
    <font>
      <b/>
      <sz val="10"/>
      <name val="Times New Roman"/>
      <family val="1"/>
    </font>
    <font>
      <b/>
      <vertAlign val="superscript"/>
      <sz val="10"/>
      <name val="Times New Roman"/>
      <family val="1"/>
    </font>
    <font>
      <sz val="8"/>
      <name val="Times New Roman"/>
      <family val="1"/>
    </font>
    <font>
      <sz val="9.25"/>
      <name val="Arial"/>
      <family val="0"/>
    </font>
    <font>
      <b/>
      <sz val="9.25"/>
      <name val="Arial"/>
      <family val="2"/>
    </font>
    <font>
      <b/>
      <sz val="10.5"/>
      <name val="Arial"/>
      <family val="0"/>
    </font>
    <font>
      <b/>
      <sz val="11.25"/>
      <name val="Arial"/>
      <family val="0"/>
    </font>
    <font>
      <b/>
      <sz val="9"/>
      <name val="Arial"/>
      <family val="0"/>
    </font>
    <font>
      <b/>
      <sz val="8"/>
      <name val="Arial"/>
      <family val="2"/>
    </font>
    <font>
      <b/>
      <sz val="8.25"/>
      <name val="Arial"/>
      <family val="2"/>
    </font>
    <font>
      <b/>
      <sz val="16"/>
      <name val="Times New Roman"/>
      <family val="1"/>
    </font>
    <font>
      <b/>
      <sz val="8.75"/>
      <name val="Arial"/>
      <family val="2"/>
    </font>
    <font>
      <b/>
      <sz val="12.25"/>
      <name val="Arial"/>
      <family val="2"/>
    </font>
    <font>
      <b/>
      <vertAlign val="superscript"/>
      <sz val="10.5"/>
      <name val="Arial"/>
      <family val="2"/>
    </font>
    <font>
      <b/>
      <sz val="10.25"/>
      <name val="Arial"/>
      <family val="2"/>
    </font>
    <font>
      <b/>
      <vertAlign val="superscript"/>
      <sz val="9.25"/>
      <name val="Arial"/>
      <family val="2"/>
    </font>
    <font>
      <b/>
      <vertAlign val="superscript"/>
      <sz val="10.25"/>
      <name val="Arial"/>
      <family val="2"/>
    </font>
    <font>
      <sz val="8.5"/>
      <name val="Arial"/>
      <family val="0"/>
    </font>
    <font>
      <vertAlign val="superscript"/>
      <sz val="8.75"/>
      <name val="Arial"/>
      <family val="2"/>
    </font>
    <font>
      <b/>
      <sz val="9.5"/>
      <name val="Arial"/>
      <family val="2"/>
    </font>
    <font>
      <sz val="11"/>
      <name val="Times New Roman"/>
      <family val="1"/>
    </font>
    <font>
      <sz val="9"/>
      <name val="Times New Roman"/>
      <family val="1"/>
    </font>
    <font>
      <sz val="8.25"/>
      <name val="Times New Roman"/>
      <family val="0"/>
    </font>
    <font>
      <b/>
      <sz val="8.25"/>
      <name val="Times New Roman"/>
      <family val="1"/>
    </font>
    <font>
      <b/>
      <sz val="9.25"/>
      <name val="Times New Roman"/>
      <family val="1"/>
    </font>
    <font>
      <b/>
      <sz val="10"/>
      <color indexed="10"/>
      <name val="Arial"/>
      <family val="2"/>
    </font>
    <font>
      <b/>
      <sz val="11"/>
      <color indexed="10"/>
      <name val="Times New Roman"/>
      <family val="1"/>
    </font>
    <font>
      <sz val="10"/>
      <color indexed="10"/>
      <name val="Times New Roman"/>
      <family val="1"/>
    </font>
    <font>
      <sz val="10"/>
      <color indexed="8"/>
      <name val="Times New Roman"/>
      <family val="1"/>
    </font>
    <font>
      <sz val="8.5"/>
      <name val="Times New Roman"/>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56">
    <xf numFmtId="0" fontId="0" fillId="0" borderId="0" xfId="0" applyAlignment="1">
      <alignment/>
    </xf>
    <xf numFmtId="170" fontId="0" fillId="0" borderId="0" xfId="0" applyNumberFormat="1" applyAlignment="1">
      <alignment/>
    </xf>
    <xf numFmtId="171" fontId="0" fillId="0" borderId="0" xfId="0" applyNumberFormat="1" applyAlignment="1">
      <alignment/>
    </xf>
    <xf numFmtId="175" fontId="0" fillId="0" borderId="0" xfId="0" applyNumberFormat="1" applyAlignment="1">
      <alignment/>
    </xf>
    <xf numFmtId="1" fontId="0" fillId="0" borderId="0" xfId="0" applyNumberFormat="1" applyAlignment="1">
      <alignment/>
    </xf>
    <xf numFmtId="171" fontId="0" fillId="0" borderId="0" xfId="0" applyNumberFormat="1" applyAlignment="1" applyProtection="1">
      <alignment/>
      <protection locked="0"/>
    </xf>
    <xf numFmtId="1" fontId="0" fillId="0" borderId="0" xfId="0" applyNumberFormat="1" applyAlignment="1" applyProtection="1">
      <alignment/>
      <protection locked="0"/>
    </xf>
    <xf numFmtId="0" fontId="0" fillId="0" borderId="0" xfId="0" applyNumberFormat="1" applyAlignment="1">
      <alignment/>
    </xf>
    <xf numFmtId="0" fontId="0" fillId="0" borderId="0" xfId="0" applyNumberFormat="1" applyAlignment="1" applyProtection="1">
      <alignment/>
      <protection locked="0"/>
    </xf>
    <xf numFmtId="0" fontId="0" fillId="0" borderId="0" xfId="0" applyAlignment="1" applyProtection="1">
      <alignment/>
      <protection locked="0"/>
    </xf>
    <xf numFmtId="0" fontId="36" fillId="0" borderId="0" xfId="0" applyFont="1" applyAlignment="1">
      <alignment/>
    </xf>
    <xf numFmtId="0" fontId="36" fillId="0" borderId="0" xfId="0" applyFont="1" applyAlignment="1" applyProtection="1">
      <alignment/>
      <protection locked="0"/>
    </xf>
    <xf numFmtId="0" fontId="1" fillId="0" borderId="0" xfId="0" applyFont="1" applyAlignment="1">
      <alignment/>
    </xf>
    <xf numFmtId="0" fontId="14" fillId="0" borderId="0" xfId="0" applyFont="1" applyAlignment="1">
      <alignment/>
    </xf>
    <xf numFmtId="0" fontId="1" fillId="0" borderId="0" xfId="0" applyFont="1" applyAlignment="1" applyProtection="1">
      <alignment/>
      <protection locked="0"/>
    </xf>
    <xf numFmtId="2" fontId="1" fillId="0" borderId="0" xfId="0" applyNumberFormat="1" applyFont="1" applyAlignment="1">
      <alignment/>
    </xf>
    <xf numFmtId="2" fontId="1" fillId="0" borderId="0" xfId="0" applyNumberFormat="1" applyFont="1" applyAlignment="1" applyProtection="1">
      <alignment/>
      <protection locked="0"/>
    </xf>
    <xf numFmtId="171" fontId="1" fillId="0" borderId="0" xfId="0" applyNumberFormat="1" applyFont="1" applyAlignment="1" applyProtection="1">
      <alignment/>
      <protection locked="0"/>
    </xf>
    <xf numFmtId="0" fontId="16" fillId="0" borderId="0" xfId="0" applyFont="1" applyAlignment="1">
      <alignment/>
    </xf>
    <xf numFmtId="0" fontId="0" fillId="0" borderId="0" xfId="0" applyFont="1" applyAlignment="1">
      <alignment/>
    </xf>
    <xf numFmtId="0" fontId="0" fillId="0" borderId="0" xfId="0" applyFont="1" applyAlignment="1" applyProtection="1">
      <alignment/>
      <protection locked="0"/>
    </xf>
    <xf numFmtId="171" fontId="0" fillId="0" borderId="0" xfId="0" applyNumberFormat="1" applyFont="1" applyAlignment="1">
      <alignment/>
    </xf>
    <xf numFmtId="49" fontId="0" fillId="0" borderId="0" xfId="0" applyNumberFormat="1" applyFont="1" applyAlignment="1">
      <alignment/>
    </xf>
    <xf numFmtId="171" fontId="0" fillId="0" borderId="0" xfId="0" applyNumberFormat="1" applyFont="1" applyAlignment="1" applyProtection="1">
      <alignment/>
      <protection locked="0"/>
    </xf>
    <xf numFmtId="49" fontId="12" fillId="0" borderId="0" xfId="0" applyNumberFormat="1" applyFont="1" applyAlignment="1" applyProtection="1">
      <alignment horizontal="center"/>
      <protection/>
    </xf>
    <xf numFmtId="171" fontId="12" fillId="0" borderId="0" xfId="0" applyNumberFormat="1" applyFont="1" applyAlignment="1">
      <alignment horizontal="center"/>
    </xf>
    <xf numFmtId="49" fontId="12" fillId="0" borderId="0" xfId="0" applyNumberFormat="1" applyFont="1" applyAlignment="1">
      <alignment horizontal="center"/>
    </xf>
    <xf numFmtId="175" fontId="12" fillId="0" borderId="0" xfId="0" applyNumberFormat="1" applyFont="1" applyAlignment="1" applyProtection="1">
      <alignment horizontal="center"/>
      <protection locked="0"/>
    </xf>
    <xf numFmtId="175" fontId="12" fillId="0" borderId="0" xfId="0" applyNumberFormat="1" applyFont="1" applyAlignment="1">
      <alignment horizontal="center"/>
    </xf>
    <xf numFmtId="49" fontId="24" fillId="0" borderId="0" xfId="0" applyNumberFormat="1" applyFont="1" applyAlignment="1" applyProtection="1">
      <alignment horizontal="center"/>
      <protection/>
    </xf>
    <xf numFmtId="0" fontId="14" fillId="0" borderId="0" xfId="0" applyFont="1" applyAlignment="1">
      <alignment horizontal="center"/>
    </xf>
    <xf numFmtId="0" fontId="16" fillId="0" borderId="0" xfId="0" applyNumberFormat="1" applyFont="1" applyAlignment="1">
      <alignment horizontal="center"/>
    </xf>
    <xf numFmtId="171" fontId="24" fillId="0" borderId="0" xfId="0" applyNumberFormat="1" applyFont="1" applyAlignment="1">
      <alignment horizontal="center"/>
    </xf>
    <xf numFmtId="175" fontId="24" fillId="0" borderId="0" xfId="0" applyNumberFormat="1" applyFont="1" applyAlignment="1" applyProtection="1">
      <alignment horizontal="center"/>
      <protection locked="0"/>
    </xf>
    <xf numFmtId="175" fontId="24" fillId="0" borderId="0" xfId="0" applyNumberFormat="1" applyFont="1" applyAlignment="1">
      <alignment horizontal="center"/>
    </xf>
    <xf numFmtId="0" fontId="16" fillId="0" borderId="0" xfId="0" applyFont="1" applyAlignment="1">
      <alignment horizontal="center"/>
    </xf>
    <xf numFmtId="0" fontId="24" fillId="0" borderId="0" xfId="0" applyFont="1" applyAlignment="1">
      <alignment horizontal="center"/>
    </xf>
    <xf numFmtId="0" fontId="14" fillId="0" borderId="0" xfId="0" applyFont="1" applyAlignment="1">
      <alignment horizontal="left"/>
    </xf>
    <xf numFmtId="2" fontId="16" fillId="0" borderId="0" xfId="0" applyNumberFormat="1" applyFont="1" applyAlignment="1">
      <alignment horizontal="center" vertical="center"/>
    </xf>
    <xf numFmtId="0" fontId="16" fillId="0" borderId="0" xfId="0" applyNumberFormat="1" applyFont="1" applyAlignment="1">
      <alignment horizontal="center" vertical="center"/>
    </xf>
    <xf numFmtId="2" fontId="1" fillId="0" borderId="0" xfId="0" applyNumberFormat="1" applyFont="1" applyAlignment="1" applyProtection="1">
      <alignment horizontal="right" vertical="center"/>
      <protection/>
    </xf>
    <xf numFmtId="171" fontId="37" fillId="0" borderId="0" xfId="0" applyNumberFormat="1" applyFont="1" applyAlignment="1">
      <alignment/>
    </xf>
    <xf numFmtId="0" fontId="11" fillId="0" borderId="0" xfId="0" applyFont="1" applyAlignment="1">
      <alignment/>
    </xf>
    <xf numFmtId="0" fontId="13" fillId="0" borderId="0" xfId="0" applyFont="1" applyAlignment="1">
      <alignment horizontal="center"/>
    </xf>
    <xf numFmtId="171" fontId="1" fillId="0" borderId="0" xfId="0" applyNumberFormat="1" applyFont="1" applyAlignment="1">
      <alignment/>
    </xf>
    <xf numFmtId="170" fontId="36" fillId="0" borderId="0" xfId="0" applyNumberFormat="1" applyFont="1" applyAlignment="1">
      <alignment/>
    </xf>
    <xf numFmtId="170" fontId="36" fillId="0" borderId="0" xfId="0" applyNumberFormat="1" applyFont="1" applyAlignment="1" applyProtection="1">
      <alignment/>
      <protection locked="0"/>
    </xf>
    <xf numFmtId="0" fontId="24" fillId="0" borderId="0" xfId="0" applyFont="1" applyAlignment="1">
      <alignment/>
    </xf>
    <xf numFmtId="171" fontId="41" fillId="0" borderId="0" xfId="0" applyNumberFormat="1" applyFont="1" applyAlignment="1">
      <alignment horizontal="center"/>
    </xf>
    <xf numFmtId="170" fontId="42" fillId="0" borderId="0" xfId="0" applyNumberFormat="1" applyFont="1" applyAlignment="1">
      <alignment horizontal="center"/>
    </xf>
    <xf numFmtId="171" fontId="0" fillId="0" borderId="0" xfId="0" applyNumberFormat="1" applyFont="1" applyAlignment="1">
      <alignment horizontal="right"/>
    </xf>
    <xf numFmtId="2" fontId="1" fillId="0" borderId="0" xfId="0" applyNumberFormat="1" applyFont="1" applyAlignment="1" applyProtection="1">
      <alignment horizontal="right"/>
      <protection/>
    </xf>
    <xf numFmtId="171" fontId="0" fillId="0" borderId="0" xfId="0" applyNumberFormat="1" applyFont="1" applyAlignment="1">
      <alignment/>
    </xf>
    <xf numFmtId="171" fontId="43" fillId="0" borderId="0" xfId="0" applyNumberFormat="1" applyFont="1" applyAlignment="1">
      <alignment/>
    </xf>
    <xf numFmtId="171" fontId="44" fillId="0" borderId="0" xfId="0" applyNumberFormat="1" applyFont="1" applyAlignment="1">
      <alignment/>
    </xf>
    <xf numFmtId="171" fontId="0" fillId="0" borderId="0" xfId="0" applyNumberFormat="1" applyFont="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chartsheet" Target="chartsheets/sheet14.xml" /><Relationship Id="rId17" Type="http://schemas.openxmlformats.org/officeDocument/2006/relationships/chartsheet" Target="chartsheets/sheet15.xml" /><Relationship Id="rId18" Type="http://schemas.openxmlformats.org/officeDocument/2006/relationships/chartsheet" Target="chartsheets/sheet16.xml" /><Relationship Id="rId19" Type="http://schemas.openxmlformats.org/officeDocument/2006/relationships/chartsheet" Target="chartsheets/sheet17.xml" /><Relationship Id="rId20" Type="http://schemas.openxmlformats.org/officeDocument/2006/relationships/chartsheet" Target="chartsheets/sheet18.xml" /><Relationship Id="rId21" Type="http://schemas.openxmlformats.org/officeDocument/2006/relationships/chartsheet" Target="chartsheets/sheet19.xml" /><Relationship Id="rId22" Type="http://schemas.openxmlformats.org/officeDocument/2006/relationships/chartsheet" Target="chartsheets/sheet20.xml" /><Relationship Id="rId23" Type="http://schemas.openxmlformats.org/officeDocument/2006/relationships/chartsheet" Target="chartsheets/sheet21.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Times New Roman"/>
                <a:ea typeface="Times New Roman"/>
                <a:cs typeface="Times New Roman"/>
              </a:rPr>
              <a:t>GEMIDDELDE THERMISCHE ZONNE-ENERGIE OPBRENGST PER DAG
LOCATIE ZOETERWOUDE-RIJNDIJK (4.530718E en 52.140518N)
</a:t>
            </a:r>
            <a:r>
              <a:rPr lang="en-US" cap="none" sz="800" b="1" i="0" u="none" baseline="0">
                <a:latin typeface="Times New Roman"/>
                <a:ea typeface="Times New Roman"/>
                <a:cs typeface="Times New Roman"/>
              </a:rPr>
              <a:t>Copyright LOCUTIS ENERGY SYSTEMS</a:t>
            </a:r>
          </a:p>
        </c:rich>
      </c:tx>
      <c:layout>
        <c:manualLayout>
          <c:xMode val="factor"/>
          <c:yMode val="factor"/>
          <c:x val="-0.0025"/>
          <c:y val="-0.00525"/>
        </c:manualLayout>
      </c:layout>
      <c:spPr>
        <a:noFill/>
        <a:ln>
          <a:noFill/>
        </a:ln>
      </c:spPr>
    </c:title>
    <c:plotArea>
      <c:layout>
        <c:manualLayout>
          <c:xMode val="edge"/>
          <c:yMode val="edge"/>
          <c:x val="0.03525"/>
          <c:y val="0.12025"/>
          <c:w val="0.9005"/>
          <c:h val="0.8667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600"/>
              </a:solidFill>
            </c:spPr>
          </c:dPt>
          <c:dPt>
            <c:idx val="1"/>
            <c:invertIfNegative val="0"/>
            <c:spPr>
              <a:solidFill>
                <a:srgbClr val="FF6600"/>
              </a:solidFill>
            </c:spPr>
          </c:dPt>
          <c:dPt>
            <c:idx val="2"/>
            <c:invertIfNegative val="0"/>
            <c:spPr>
              <a:solidFill>
                <a:srgbClr val="FF6600"/>
              </a:solidFill>
            </c:spPr>
          </c:dPt>
          <c:dPt>
            <c:idx val="3"/>
            <c:invertIfNegative val="0"/>
            <c:spPr>
              <a:solidFill>
                <a:srgbClr val="FF6600"/>
              </a:solidFill>
            </c:spPr>
          </c:dPt>
          <c:dPt>
            <c:idx val="4"/>
            <c:invertIfNegative val="0"/>
            <c:spPr>
              <a:solidFill>
                <a:srgbClr val="FF6600"/>
              </a:solidFill>
            </c:spPr>
          </c:dPt>
          <c:dPt>
            <c:idx val="5"/>
            <c:invertIfNegative val="0"/>
            <c:spPr>
              <a:solidFill>
                <a:srgbClr val="FF6600"/>
              </a:solidFill>
            </c:spPr>
          </c:dPt>
          <c:dPt>
            <c:idx val="6"/>
            <c:invertIfNegative val="0"/>
            <c:spPr>
              <a:solidFill>
                <a:srgbClr val="FF6600"/>
              </a:solidFill>
            </c:spPr>
          </c:dPt>
          <c:dPt>
            <c:idx val="7"/>
            <c:invertIfNegative val="0"/>
            <c:spPr>
              <a:solidFill>
                <a:srgbClr val="FF6600"/>
              </a:solidFill>
            </c:spPr>
          </c:dPt>
          <c:dPt>
            <c:idx val="8"/>
            <c:invertIfNegative val="0"/>
            <c:spPr>
              <a:solidFill>
                <a:srgbClr val="FF6600"/>
              </a:solidFill>
            </c:spPr>
          </c:dPt>
          <c:dPt>
            <c:idx val="9"/>
            <c:invertIfNegative val="0"/>
            <c:spPr>
              <a:solidFill>
                <a:srgbClr val="FF6600"/>
              </a:solidFill>
            </c:spPr>
          </c:dPt>
          <c:dPt>
            <c:idx val="10"/>
            <c:invertIfNegative val="0"/>
            <c:spPr>
              <a:solidFill>
                <a:srgbClr val="FF6600"/>
              </a:solidFill>
            </c:spPr>
          </c:dPt>
          <c:dPt>
            <c:idx val="11"/>
            <c:invertIfNegative val="0"/>
            <c:spPr>
              <a:solidFill>
                <a:srgbClr val="FF6600"/>
              </a:solidFill>
            </c:spPr>
          </c:dP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SUMMARY!$B$14:$M$14</c:f>
              <c:numCache>
                <c:ptCount val="12"/>
                <c:pt idx="0">
                  <c:v>0.7464838709677418</c:v>
                </c:pt>
                <c:pt idx="1">
                  <c:v>1.317107142857143</c:v>
                </c:pt>
                <c:pt idx="2">
                  <c:v>1.400548387096774</c:v>
                </c:pt>
                <c:pt idx="3">
                  <c:v>2.7674000000000003</c:v>
                </c:pt>
                <c:pt idx="4">
                  <c:v>4.187032258064516</c:v>
                </c:pt>
                <c:pt idx="5">
                  <c:v>3.8925</c:v>
                </c:pt>
                <c:pt idx="6">
                  <c:v>3.7540645161290334</c:v>
                </c:pt>
                <c:pt idx="7">
                  <c:v>3.2753548387096756</c:v>
                </c:pt>
                <c:pt idx="8">
                  <c:v>2.1943000000000024</c:v>
                </c:pt>
                <c:pt idx="9">
                  <c:v>1.8183548387096784</c:v>
                </c:pt>
                <c:pt idx="10">
                  <c:v>0.8264999999999987</c:v>
                </c:pt>
                <c:pt idx="11">
                  <c:v>0.7722258064516118</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SUMMARY!$B$13:$M$13</c:f>
              <c:numCache>
                <c:ptCount val="12"/>
                <c:pt idx="0">
                  <c:v>1.3138387096774193</c:v>
                </c:pt>
                <c:pt idx="1">
                  <c:v>2.166714285714286</c:v>
                </c:pt>
                <c:pt idx="2">
                  <c:v>3.0471290322580646</c:v>
                </c:pt>
                <c:pt idx="3">
                  <c:v>3.7466333333333335</c:v>
                </c:pt>
                <c:pt idx="4">
                  <c:v>3.3458064516129022</c:v>
                </c:pt>
                <c:pt idx="5">
                  <c:v>3.5932000000000017</c:v>
                </c:pt>
                <c:pt idx="6">
                  <c:v>3.6214516129032255</c:v>
                </c:pt>
                <c:pt idx="7">
                  <c:v>3.011838709677418</c:v>
                </c:pt>
                <c:pt idx="8">
                  <c:v>2.8370000000000006</c:v>
                </c:pt>
                <c:pt idx="9">
                  <c:v>1.6918709677419348</c:v>
                </c:pt>
                <c:pt idx="10">
                  <c:v>1.0613333333333344</c:v>
                </c:pt>
                <c:pt idx="11">
                  <c:v>0.5216451612903241</c:v>
                </c:pt>
              </c:numCache>
            </c:numRef>
          </c:val>
        </c:ser>
        <c:ser>
          <c:idx val="2"/>
          <c:order val="2"/>
          <c:tx>
            <c:strRef>
              <c:f>SUMMARY!$A$12</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SUMMARY!$B$12:$M$12</c:f>
              <c:numCache>
                <c:ptCount val="12"/>
                <c:pt idx="0">
                  <c:v>0.96</c:v>
                </c:pt>
                <c:pt idx="1">
                  <c:v>2.25</c:v>
                </c:pt>
                <c:pt idx="2">
                  <c:v>2.79</c:v>
                </c:pt>
                <c:pt idx="3">
                  <c:v>3.2</c:v>
                </c:pt>
                <c:pt idx="4">
                  <c:v>2.44</c:v>
                </c:pt>
                <c:pt idx="5">
                  <c:v>2.44</c:v>
                </c:pt>
                <c:pt idx="6">
                  <c:v>2.31</c:v>
                </c:pt>
                <c:pt idx="7">
                  <c:v>2.55</c:v>
                </c:pt>
                <c:pt idx="8">
                  <c:v>2.77</c:v>
                </c:pt>
                <c:pt idx="9">
                  <c:v>1.98</c:v>
                </c:pt>
                <c:pt idx="10">
                  <c:v>0.96</c:v>
                </c:pt>
                <c:pt idx="11">
                  <c:v>0.77</c:v>
                </c:pt>
              </c:numCache>
            </c:numRef>
          </c:val>
        </c:ser>
        <c:ser>
          <c:idx val="3"/>
          <c:order val="3"/>
          <c:tx>
            <c:strRef>
              <c:f>SUMMARY!$A$11</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SUMMARY!$B$11:$M$11</c:f>
              <c:numCache>
                <c:ptCount val="12"/>
                <c:pt idx="0">
                  <c:v>0.55</c:v>
                </c:pt>
                <c:pt idx="1">
                  <c:v>1.07</c:v>
                </c:pt>
                <c:pt idx="2">
                  <c:v>1.98</c:v>
                </c:pt>
                <c:pt idx="3">
                  <c:v>2.61</c:v>
                </c:pt>
                <c:pt idx="4">
                  <c:v>2.77</c:v>
                </c:pt>
                <c:pt idx="5">
                  <c:v>2.24</c:v>
                </c:pt>
                <c:pt idx="6">
                  <c:v>2.73</c:v>
                </c:pt>
                <c:pt idx="7">
                  <c:v>2.44</c:v>
                </c:pt>
                <c:pt idx="8">
                  <c:v>1.92</c:v>
                </c:pt>
                <c:pt idx="9">
                  <c:v>1.47</c:v>
                </c:pt>
                <c:pt idx="10">
                  <c:v>0.58</c:v>
                </c:pt>
                <c:pt idx="11">
                  <c:v>0.58</c:v>
                </c:pt>
              </c:numCache>
            </c:numRef>
          </c:val>
        </c:ser>
        <c:ser>
          <c:idx val="4"/>
          <c:order val="4"/>
          <c:tx>
            <c:strRef>
              <c:f>SUMMARY!$A$10</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SUMMARY!$B$10:$M$10</c:f>
              <c:numCache>
                <c:ptCount val="12"/>
                <c:pt idx="0">
                  <c:v>0.6892580645161278</c:v>
                </c:pt>
                <c:pt idx="1">
                  <c:v>0.8054333333333337</c:v>
                </c:pt>
                <c:pt idx="2">
                  <c:v>1.7976451612903217</c:v>
                </c:pt>
                <c:pt idx="3">
                  <c:v>1.8558333333333337</c:v>
                </c:pt>
                <c:pt idx="4">
                  <c:v>2.1814000000000004</c:v>
                </c:pt>
                <c:pt idx="5">
                  <c:v>2.041354838709677</c:v>
                </c:pt>
                <c:pt idx="6">
                  <c:v>2.068333333333334</c:v>
                </c:pt>
                <c:pt idx="7">
                  <c:v>2.212967741935484</c:v>
                </c:pt>
                <c:pt idx="8">
                  <c:v>2.2681666666666667</c:v>
                </c:pt>
                <c:pt idx="9">
                  <c:v>1.3481935483870968</c:v>
                </c:pt>
                <c:pt idx="10">
                  <c:v>1.1299285714285714</c:v>
                </c:pt>
                <c:pt idx="11">
                  <c:v>0.9306774193548387</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SUMMARY!$B$9:$M$9</c:f>
              <c:numCache>
                <c:ptCount val="12"/>
                <c:pt idx="0">
                  <c:v>0.97</c:v>
                </c:pt>
                <c:pt idx="1">
                  <c:v>0.75</c:v>
                </c:pt>
                <c:pt idx="2">
                  <c:v>1.91</c:v>
                </c:pt>
                <c:pt idx="3">
                  <c:v>1.45</c:v>
                </c:pt>
                <c:pt idx="4">
                  <c:v>2.07</c:v>
                </c:pt>
                <c:pt idx="5">
                  <c:v>2.65</c:v>
                </c:pt>
                <c:pt idx="6">
                  <c:v>2.8</c:v>
                </c:pt>
                <c:pt idx="7">
                  <c:v>1.68</c:v>
                </c:pt>
                <c:pt idx="8">
                  <c:v>2.05</c:v>
                </c:pt>
                <c:pt idx="9">
                  <c:v>1.21</c:v>
                </c:pt>
                <c:pt idx="10">
                  <c:v>0.72</c:v>
                </c:pt>
                <c:pt idx="11">
                  <c:v>0.3</c:v>
                </c:pt>
              </c:numCache>
            </c:numRef>
          </c:val>
        </c:ser>
        <c:ser>
          <c:idx val="6"/>
          <c:order val="6"/>
          <c:tx>
            <c:v>2007</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SUMMARY!$B$8:$M$8</c:f>
              <c:numCache>
                <c:ptCount val="12"/>
                <c:pt idx="0">
                  <c:v>0.7037096774193549</c:v>
                </c:pt>
                <c:pt idx="1">
                  <c:v>1.2181071428571428</c:v>
                </c:pt>
                <c:pt idx="2">
                  <c:v>3.6735161290322584</c:v>
                </c:pt>
                <c:pt idx="3">
                  <c:v>7.123766666666667</c:v>
                </c:pt>
                <c:pt idx="4">
                  <c:v>5.310064516129033</c:v>
                </c:pt>
                <c:pt idx="5">
                  <c:v>4.721399999999998</c:v>
                </c:pt>
                <c:pt idx="6">
                  <c:v>4.686225806451613</c:v>
                </c:pt>
                <c:pt idx="7">
                  <c:v>5.204258064516129</c:v>
                </c:pt>
                <c:pt idx="8">
                  <c:v>3.278200000000004</c:v>
                </c:pt>
                <c:pt idx="9">
                  <c:v>2.5939677419354843</c:v>
                </c:pt>
                <c:pt idx="10">
                  <c:v>0.9972333333333305</c:v>
                </c:pt>
                <c:pt idx="11">
                  <c:v>0.8821935483870954</c:v>
                </c:pt>
              </c:numCache>
            </c:numRef>
          </c:val>
        </c:ser>
        <c:ser>
          <c:idx val="7"/>
          <c:order val="7"/>
          <c:tx>
            <c:v>2008</c:v>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SUMMARY!$B$7:$M$7</c:f>
              <c:numCache>
                <c:ptCount val="12"/>
                <c:pt idx="0">
                  <c:v>0.6512258064516129</c:v>
                </c:pt>
                <c:pt idx="1">
                  <c:v>2.691310344827586</c:v>
                </c:pt>
                <c:pt idx="2">
                  <c:v>2.1468709677419358</c:v>
                </c:pt>
                <c:pt idx="3">
                  <c:v>4.504199999999999</c:v>
                </c:pt>
                <c:pt idx="4">
                  <c:v>6.295806451612903</c:v>
                </c:pt>
                <c:pt idx="5">
                  <c:v>5.964600000000002</c:v>
                </c:pt>
                <c:pt idx="6">
                  <c:v>4.934354838709675</c:v>
                </c:pt>
                <c:pt idx="7">
                  <c:v>4.315387096774195</c:v>
                </c:pt>
                <c:pt idx="8">
                  <c:v>3.9407</c:v>
                </c:pt>
                <c:pt idx="9">
                  <c:v>2.6817096774193563</c:v>
                </c:pt>
                <c:pt idx="10">
                  <c:v>1.0870666666666617</c:v>
                </c:pt>
                <c:pt idx="11">
                  <c:v>0.8856451612903276</c:v>
                </c:pt>
              </c:numCache>
            </c:numRef>
          </c:val>
        </c:ser>
        <c:ser>
          <c:idx val="8"/>
          <c:order val="8"/>
          <c:tx>
            <c:v>2009</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SUMMARY!$B$6:$M$6</c:f>
              <c:numCache>
                <c:ptCount val="12"/>
                <c:pt idx="0">
                  <c:v>1.157709677419355</c:v>
                </c:pt>
                <c:pt idx="1">
                  <c:v>1.6120689655172413</c:v>
                </c:pt>
                <c:pt idx="2">
                  <c:v>3.201806451612904</c:v>
                </c:pt>
                <c:pt idx="3">
                  <c:v>5.394266666666667</c:v>
                </c:pt>
                <c:pt idx="4">
                  <c:v>5.739548387096773</c:v>
                </c:pt>
                <c:pt idx="5">
                  <c:v>6.086999999999999</c:v>
                </c:pt>
                <c:pt idx="6">
                  <c:v>5.658</c:v>
                </c:pt>
                <c:pt idx="7">
                  <c:v>5.91535483870968</c:v>
                </c:pt>
                <c:pt idx="8">
                  <c:v>3.8825333333333294</c:v>
                </c:pt>
                <c:pt idx="9">
                  <c:v>2.436903225806455</c:v>
                </c:pt>
                <c:pt idx="10">
                  <c:v>0.8595666666666678</c:v>
                </c:pt>
                <c:pt idx="11">
                  <c:v>0.5940967741935457</c:v>
                </c:pt>
              </c:numCache>
            </c:numRef>
          </c:val>
        </c:ser>
        <c:ser>
          <c:idx val="9"/>
          <c:order val="9"/>
          <c:tx>
            <c:v>2010</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SUMMARY!$B$5:$M$5</c:f>
              <c:numCache>
                <c:ptCount val="12"/>
                <c:pt idx="0">
                  <c:v>0.8379354838709677</c:v>
                </c:pt>
                <c:pt idx="1">
                  <c:v>0.9408928571428571</c:v>
                </c:pt>
                <c:pt idx="2">
                  <c:v>3.05241935483871</c:v>
                </c:pt>
                <c:pt idx="3">
                  <c:v>6.444733333333333</c:v>
                </c:pt>
                <c:pt idx="4">
                  <c:v>0.6547096774193564</c:v>
                </c:pt>
                <c:pt idx="5">
                  <c:v>6.728733333333333</c:v>
                </c:pt>
                <c:pt idx="6">
                  <c:v>6.46393548387097</c:v>
                </c:pt>
                <c:pt idx="7">
                  <c:v>4.609290322580643</c:v>
                </c:pt>
                <c:pt idx="8">
                  <c:v>3.5257666666666676</c:v>
                </c:pt>
                <c:pt idx="9">
                  <c:v>2.338580645161297</c:v>
                </c:pt>
                <c:pt idx="10">
                  <c:v>0.7150666666666666</c:v>
                </c:pt>
                <c:pt idx="11">
                  <c:v>0.25629032258065043</c:v>
                </c:pt>
              </c:numCache>
            </c:numRef>
          </c:val>
        </c:ser>
        <c:ser>
          <c:idx val="10"/>
          <c:order val="10"/>
          <c:tx>
            <c:v>2011</c:v>
          </c:tx>
          <c:invertIfNegative val="0"/>
          <c:extLst>
            <c:ext xmlns:c14="http://schemas.microsoft.com/office/drawing/2007/8/2/chart" uri="{6F2FDCE9-48DA-4B69-8628-5D25D57E5C99}">
              <c14:invertSolidFillFmt>
                <c14:spPr>
                  <a:solidFill>
                    <a:srgbClr val="000000"/>
                  </a:solidFill>
                </c14:spPr>
              </c14:invertSolidFillFmt>
            </c:ext>
          </c:extLst>
          <c:val>
            <c:numRef>
              <c:f>SUMMARY!$B$4:$M$4</c:f>
              <c:numCache>
                <c:ptCount val="12"/>
                <c:pt idx="0">
                  <c:v>0.9148387096774193</c:v>
                </c:pt>
                <c:pt idx="1">
                  <c:v>0.9753214285714285</c:v>
                </c:pt>
                <c:pt idx="2">
                  <c:v>3.5407096774193554</c:v>
                </c:pt>
                <c:pt idx="3">
                  <c:v>6.4002</c:v>
                </c:pt>
                <c:pt idx="4">
                  <c:v>6.122709677419356</c:v>
                </c:pt>
                <c:pt idx="5">
                  <c:v>5.458</c:v>
                </c:pt>
                <c:pt idx="6">
                  <c:v>4.885967741935481</c:v>
                </c:pt>
                <c:pt idx="7">
                  <c:v>4.393741935483871</c:v>
                </c:pt>
                <c:pt idx="8">
                  <c:v>3.9021666666666683</c:v>
                </c:pt>
                <c:pt idx="9">
                  <c:v>3.0509354838709664</c:v>
                </c:pt>
                <c:pt idx="10">
                  <c:v>1.6020333333333308</c:v>
                </c:pt>
                <c:pt idx="11">
                  <c:v>0.6230967741935494</c:v>
                </c:pt>
              </c:numCache>
            </c:numRef>
          </c:val>
        </c:ser>
        <c:axId val="3347925"/>
        <c:axId val="43071934"/>
      </c:barChart>
      <c:catAx>
        <c:axId val="3347925"/>
        <c:scaling>
          <c:orientation val="minMax"/>
        </c:scaling>
        <c:axPos val="b"/>
        <c:delete val="0"/>
        <c:numFmt formatCode="General" sourceLinked="1"/>
        <c:majorTickMark val="out"/>
        <c:minorTickMark val="none"/>
        <c:tickLblPos val="nextTo"/>
        <c:txPr>
          <a:bodyPr/>
          <a:lstStyle/>
          <a:p>
            <a:pPr>
              <a:defRPr lang="en-US" cap="none" sz="1100" b="1" i="0" u="none" baseline="0">
                <a:latin typeface="Times New Roman"/>
                <a:ea typeface="Times New Roman"/>
                <a:cs typeface="Times New Roman"/>
              </a:defRPr>
            </a:pPr>
          </a:p>
        </c:txPr>
        <c:crossAx val="43071934"/>
        <c:crosses val="autoZero"/>
        <c:auto val="1"/>
        <c:lblOffset val="100"/>
        <c:noMultiLvlLbl val="0"/>
      </c:catAx>
      <c:valAx>
        <c:axId val="43071934"/>
        <c:scaling>
          <c:orientation val="minMax"/>
          <c:max val="7.5"/>
        </c:scaling>
        <c:axPos val="l"/>
        <c:title>
          <c:tx>
            <c:rich>
              <a:bodyPr vert="horz" rot="0" anchor="ctr"/>
              <a:lstStyle/>
              <a:p>
                <a:pPr algn="ctr">
                  <a:defRPr/>
                </a:pPr>
                <a:r>
                  <a:rPr lang="en-US" cap="none" sz="1100" b="1" i="0" u="none" baseline="0">
                    <a:latin typeface="Times New Roman"/>
                    <a:ea typeface="Times New Roman"/>
                    <a:cs typeface="Times New Roman"/>
                  </a:rPr>
                  <a:t>kWh</a:t>
                </a:r>
              </a:p>
            </c:rich>
          </c:tx>
          <c:layout>
            <c:manualLayout>
              <c:xMode val="factor"/>
              <c:yMode val="factor"/>
              <c:x val="0.0085"/>
              <c:y val="0.15225"/>
            </c:manualLayout>
          </c:layout>
          <c:overlay val="0"/>
          <c:spPr>
            <a:noFill/>
            <a:ln>
              <a:noFill/>
            </a:ln>
          </c:spPr>
        </c:title>
        <c:majorGridlines>
          <c:spPr>
            <a:ln w="12700">
              <a:solidFill>
                <a:srgbClr val="0000FF"/>
              </a:solidFill>
              <a:prstDash val="sysDot"/>
            </a:ln>
          </c:spPr>
        </c:majorGridlines>
        <c:delete val="0"/>
        <c:numFmt formatCode="0.000" sourceLinked="0"/>
        <c:majorTickMark val="out"/>
        <c:minorTickMark val="none"/>
        <c:tickLblPos val="nextTo"/>
        <c:txPr>
          <a:bodyPr/>
          <a:lstStyle/>
          <a:p>
            <a:pPr>
              <a:defRPr lang="en-US" cap="none" sz="1100" b="1" i="0" u="none" baseline="0">
                <a:latin typeface="Times New Roman"/>
                <a:ea typeface="Times New Roman"/>
                <a:cs typeface="Times New Roman"/>
              </a:defRPr>
            </a:pPr>
          </a:p>
        </c:txPr>
        <c:crossAx val="3347925"/>
        <c:crossesAt val="1"/>
        <c:crossBetween val="between"/>
        <c:dispUnits/>
        <c:majorUnit val="0.5"/>
        <c:minorUnit val="0.1"/>
      </c:valAx>
      <c:spPr>
        <a:solidFill>
          <a:srgbClr val="CCFFFF"/>
        </a:solidFill>
        <a:ln w="12700">
          <a:solidFill>
            <a:srgbClr val="808080"/>
          </a:solidFill>
        </a:ln>
      </c:spPr>
    </c:plotArea>
    <c:legend>
      <c:legendPos val="r"/>
      <c:layout>
        <c:manualLayout>
          <c:xMode val="edge"/>
          <c:yMode val="edge"/>
          <c:x val="0.153"/>
          <c:y val="0.19425"/>
          <c:w val="0.0625"/>
          <c:h val="0.2845"/>
        </c:manualLayout>
      </c:layout>
      <c:overlay val="0"/>
      <c:txPr>
        <a:bodyPr vert="horz" rot="0"/>
        <a:lstStyle/>
        <a:p>
          <a:pPr>
            <a:defRPr lang="en-US" cap="none" sz="12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JANUARI 2011</a:t>
            </a:r>
          </a:p>
        </c:rich>
      </c:tx>
      <c:layout>
        <c:manualLayout>
          <c:xMode val="factor"/>
          <c:yMode val="factor"/>
          <c:x val="-0.0015"/>
          <c:y val="-0.00125"/>
        </c:manualLayout>
      </c:layout>
      <c:spPr>
        <a:noFill/>
        <a:ln>
          <a:noFill/>
        </a:ln>
      </c:spPr>
    </c:title>
    <c:plotArea>
      <c:layout>
        <c:manualLayout>
          <c:xMode val="edge"/>
          <c:yMode val="edge"/>
          <c:x val="0.0345"/>
          <c:y val="0.104"/>
          <c:w val="0.9555"/>
          <c:h val="0.84225"/>
        </c:manualLayout>
      </c:layout>
      <c:barChart>
        <c:barDir val="col"/>
        <c:grouping val="clustered"/>
        <c:varyColors val="0"/>
        <c:ser>
          <c:idx val="0"/>
          <c:order val="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NUMBERS!$M$4:$M$34</c:f>
              <c:numCache>
                <c:ptCount val="31"/>
                <c:pt idx="0">
                  <c:v>1.602</c:v>
                </c:pt>
                <c:pt idx="1">
                  <c:v>2.4829999999999997</c:v>
                </c:pt>
                <c:pt idx="2">
                  <c:v>0</c:v>
                </c:pt>
                <c:pt idx="3">
                  <c:v>0.851</c:v>
                </c:pt>
                <c:pt idx="4">
                  <c:v>1.2400000000000002</c:v>
                </c:pt>
                <c:pt idx="5">
                  <c:v>0</c:v>
                </c:pt>
                <c:pt idx="6">
                  <c:v>0</c:v>
                </c:pt>
                <c:pt idx="7">
                  <c:v>0.004999999999999893</c:v>
                </c:pt>
                <c:pt idx="8">
                  <c:v>3.229</c:v>
                </c:pt>
                <c:pt idx="9">
                  <c:v>1.1319999999999997</c:v>
                </c:pt>
                <c:pt idx="10">
                  <c:v>0</c:v>
                </c:pt>
                <c:pt idx="11">
                  <c:v>0</c:v>
                </c:pt>
                <c:pt idx="12">
                  <c:v>0</c:v>
                </c:pt>
                <c:pt idx="13">
                  <c:v>0</c:v>
                </c:pt>
                <c:pt idx="14">
                  <c:v>0</c:v>
                </c:pt>
                <c:pt idx="15">
                  <c:v>1.186</c:v>
                </c:pt>
                <c:pt idx="16">
                  <c:v>0</c:v>
                </c:pt>
                <c:pt idx="17">
                  <c:v>0.021000000000000796</c:v>
                </c:pt>
                <c:pt idx="18">
                  <c:v>0.29800000000000004</c:v>
                </c:pt>
                <c:pt idx="19">
                  <c:v>3.3949999999999996</c:v>
                </c:pt>
                <c:pt idx="20">
                  <c:v>0</c:v>
                </c:pt>
                <c:pt idx="21">
                  <c:v>0</c:v>
                </c:pt>
                <c:pt idx="22">
                  <c:v>0</c:v>
                </c:pt>
                <c:pt idx="23">
                  <c:v>0.0730000000000004</c:v>
                </c:pt>
                <c:pt idx="24">
                  <c:v>2.3580000000000005</c:v>
                </c:pt>
                <c:pt idx="25">
                  <c:v>0.6379999999999981</c:v>
                </c:pt>
                <c:pt idx="26">
                  <c:v>3.173000000000002</c:v>
                </c:pt>
                <c:pt idx="27">
                  <c:v>3.7659999999999982</c:v>
                </c:pt>
                <c:pt idx="28">
                  <c:v>2.821999999999999</c:v>
                </c:pt>
                <c:pt idx="29">
                  <c:v>0.08800000000000097</c:v>
                </c:pt>
                <c:pt idx="30">
                  <c:v>0</c:v>
                </c:pt>
              </c:numCache>
            </c:numRef>
          </c:val>
        </c:ser>
        <c:axId val="65660472"/>
        <c:axId val="28485113"/>
      </c:barChart>
      <c:catAx>
        <c:axId val="65660472"/>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8485113"/>
        <c:crosses val="autoZero"/>
        <c:auto val="1"/>
        <c:lblOffset val="100"/>
        <c:noMultiLvlLbl val="0"/>
      </c:catAx>
      <c:valAx>
        <c:axId val="28485113"/>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2"/>
              <c:y val="0.13775"/>
            </c:manualLayout>
          </c:layout>
          <c:overlay val="0"/>
          <c:spPr>
            <a:noFill/>
            <a:ln>
              <a:noFill/>
            </a:ln>
          </c:spPr>
        </c:title>
        <c:majorGridlines/>
        <c:delete val="0"/>
        <c:numFmt formatCode="General" sourceLinked="1"/>
        <c:majorTickMark val="out"/>
        <c:minorTickMark val="none"/>
        <c:tickLblPos val="nextTo"/>
        <c:crossAx val="65660472"/>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FEBRUARI 2011</a:t>
            </a:r>
          </a:p>
        </c:rich>
      </c:tx>
      <c:layout>
        <c:manualLayout>
          <c:xMode val="factor"/>
          <c:yMode val="factor"/>
          <c:x val="-0.0025"/>
          <c:y val="-0.004"/>
        </c:manualLayout>
      </c:layout>
      <c:spPr>
        <a:noFill/>
        <a:ln>
          <a:noFill/>
        </a:ln>
      </c:spPr>
    </c:title>
    <c:plotArea>
      <c:layout>
        <c:manualLayout>
          <c:xMode val="edge"/>
          <c:yMode val="edge"/>
          <c:x val="0.0345"/>
          <c:y val="0.1045"/>
          <c:w val="0.883"/>
          <c:h val="0.84175"/>
        </c:manualLayout>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NUMBERS!$L$4:$L$32</c:f>
              <c:numCache>
                <c:ptCount val="29"/>
                <c:pt idx="0">
                  <c:v>0</c:v>
                </c:pt>
                <c:pt idx="1">
                  <c:v>0</c:v>
                </c:pt>
                <c:pt idx="2">
                  <c:v>2.649000000000001</c:v>
                </c:pt>
                <c:pt idx="3">
                  <c:v>0</c:v>
                </c:pt>
                <c:pt idx="4">
                  <c:v>0.053000000000000824</c:v>
                </c:pt>
                <c:pt idx="5">
                  <c:v>0.3039999999999985</c:v>
                </c:pt>
                <c:pt idx="6">
                  <c:v>0.5850000000000009</c:v>
                </c:pt>
                <c:pt idx="7">
                  <c:v>5.433</c:v>
                </c:pt>
                <c:pt idx="8">
                  <c:v>0.6559999999999988</c:v>
                </c:pt>
                <c:pt idx="9">
                  <c:v>0.0589999999999975</c:v>
                </c:pt>
                <c:pt idx="10">
                  <c:v>0</c:v>
                </c:pt>
                <c:pt idx="11">
                  <c:v>0</c:v>
                </c:pt>
                <c:pt idx="12">
                  <c:v>0.36700000000000443</c:v>
                </c:pt>
                <c:pt idx="13">
                  <c:v>0.006999999999997897</c:v>
                </c:pt>
                <c:pt idx="14">
                  <c:v>2.399000000000001</c:v>
                </c:pt>
                <c:pt idx="15">
                  <c:v>3.8149999999999977</c:v>
                </c:pt>
                <c:pt idx="16">
                  <c:v>3.298000000000002</c:v>
                </c:pt>
                <c:pt idx="17">
                  <c:v>0</c:v>
                </c:pt>
                <c:pt idx="18">
                  <c:v>0.3680000000000021</c:v>
                </c:pt>
                <c:pt idx="19">
                  <c:v>0.46000000000000085</c:v>
                </c:pt>
                <c:pt idx="20">
                  <c:v>4.661999999999999</c:v>
                </c:pt>
                <c:pt idx="21">
                  <c:v>2.144999999999996</c:v>
                </c:pt>
                <c:pt idx="22">
                  <c:v>0</c:v>
                </c:pt>
                <c:pt idx="23">
                  <c:v>0.04899999999999949</c:v>
                </c:pt>
                <c:pt idx="24">
                  <c:v>0</c:v>
                </c:pt>
                <c:pt idx="25">
                  <c:v>0</c:v>
                </c:pt>
                <c:pt idx="26">
                  <c:v>0</c:v>
                </c:pt>
                <c:pt idx="27">
                  <c:v>0</c:v>
                </c:pt>
              </c:numCache>
            </c:numRef>
          </c:val>
        </c:ser>
        <c:axId val="66147330"/>
        <c:axId val="64025747"/>
      </c:barChart>
      <c:catAx>
        <c:axId val="66147330"/>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64025747"/>
        <c:crosses val="autoZero"/>
        <c:auto val="1"/>
        <c:lblOffset val="100"/>
        <c:noMultiLvlLbl val="0"/>
      </c:catAx>
      <c:valAx>
        <c:axId val="64025747"/>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2"/>
              <c:y val="0.14125"/>
            </c:manualLayout>
          </c:layout>
          <c:overlay val="0"/>
          <c:spPr>
            <a:noFill/>
            <a:ln>
              <a:noFill/>
            </a:ln>
          </c:spPr>
        </c:title>
        <c:majorGridlines/>
        <c:delete val="0"/>
        <c:numFmt formatCode="General" sourceLinked="1"/>
        <c:majorTickMark val="out"/>
        <c:minorTickMark val="none"/>
        <c:tickLblPos val="nextTo"/>
        <c:crossAx val="66147330"/>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MAART 2011</a:t>
            </a:r>
          </a:p>
        </c:rich>
      </c:tx>
      <c:layout/>
      <c:spPr>
        <a:noFill/>
        <a:ln>
          <a:noFill/>
        </a:ln>
      </c:spPr>
    </c:title>
    <c:plotArea>
      <c:layout>
        <c:manualLayout>
          <c:xMode val="edge"/>
          <c:yMode val="edge"/>
          <c:x val="0.03525"/>
          <c:y val="0.104"/>
          <c:w val="0.88225"/>
          <c:h val="0.8385"/>
        </c:manualLayout>
      </c:layout>
      <c:barChart>
        <c:barDir val="col"/>
        <c:grouping val="clustered"/>
        <c:varyColors val="0"/>
        <c:ser>
          <c:idx val="0"/>
          <c:order val="0"/>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NUMBERS!$K$4:$K$34</c:f>
              <c:numCache>
                <c:ptCount val="31"/>
                <c:pt idx="0">
                  <c:v>0.1010000000000062</c:v>
                </c:pt>
                <c:pt idx="1">
                  <c:v>5.690999999999995</c:v>
                </c:pt>
                <c:pt idx="2">
                  <c:v>5.284999999999997</c:v>
                </c:pt>
                <c:pt idx="3">
                  <c:v>4.724000000000004</c:v>
                </c:pt>
                <c:pt idx="4">
                  <c:v>0</c:v>
                </c:pt>
                <c:pt idx="5">
                  <c:v>6.031000000000006</c:v>
                </c:pt>
                <c:pt idx="6">
                  <c:v>5.869</c:v>
                </c:pt>
                <c:pt idx="7">
                  <c:v>5.643999999999991</c:v>
                </c:pt>
                <c:pt idx="8">
                  <c:v>2.2860000000000014</c:v>
                </c:pt>
                <c:pt idx="9">
                  <c:v>0.23100000000000875</c:v>
                </c:pt>
                <c:pt idx="10">
                  <c:v>6.412999999999997</c:v>
                </c:pt>
                <c:pt idx="11">
                  <c:v>2.8349999999999937</c:v>
                </c:pt>
                <c:pt idx="12">
                  <c:v>0.24099999999999966</c:v>
                </c:pt>
                <c:pt idx="13">
                  <c:v>1.421999999999997</c:v>
                </c:pt>
                <c:pt idx="14">
                  <c:v>5.104000000000013</c:v>
                </c:pt>
                <c:pt idx="15">
                  <c:v>3.0529999999999973</c:v>
                </c:pt>
                <c:pt idx="16">
                  <c:v>0</c:v>
                </c:pt>
                <c:pt idx="17">
                  <c:v>0</c:v>
                </c:pt>
                <c:pt idx="18">
                  <c:v>8.030999999999992</c:v>
                </c:pt>
                <c:pt idx="19">
                  <c:v>6.802000000000007</c:v>
                </c:pt>
                <c:pt idx="20">
                  <c:v>5.180999999999997</c:v>
                </c:pt>
                <c:pt idx="21">
                  <c:v>7.4410000000000025</c:v>
                </c:pt>
                <c:pt idx="22">
                  <c:v>4.788999999999987</c:v>
                </c:pt>
                <c:pt idx="23">
                  <c:v>6.973000000000013</c:v>
                </c:pt>
                <c:pt idx="24">
                  <c:v>0</c:v>
                </c:pt>
                <c:pt idx="25">
                  <c:v>0.10099999999999909</c:v>
                </c:pt>
                <c:pt idx="26">
                  <c:v>8.088999999999999</c:v>
                </c:pt>
                <c:pt idx="27">
                  <c:v>0</c:v>
                </c:pt>
                <c:pt idx="28">
                  <c:v>6.838999999999999</c:v>
                </c:pt>
                <c:pt idx="29">
                  <c:v>0.4380000000000166</c:v>
                </c:pt>
                <c:pt idx="30">
                  <c:v>0.14799999999999613</c:v>
                </c:pt>
              </c:numCache>
            </c:numRef>
          </c:val>
        </c:ser>
        <c:axId val="43367916"/>
        <c:axId val="11741261"/>
      </c:barChart>
      <c:catAx>
        <c:axId val="4336791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1741261"/>
        <c:crosses val="autoZero"/>
        <c:auto val="1"/>
        <c:lblOffset val="100"/>
        <c:noMultiLvlLbl val="0"/>
      </c:catAx>
      <c:valAx>
        <c:axId val="11741261"/>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125"/>
              <c:y val="0.138"/>
            </c:manualLayout>
          </c:layout>
          <c:overlay val="0"/>
          <c:spPr>
            <a:noFill/>
            <a:ln>
              <a:noFill/>
            </a:ln>
          </c:spPr>
        </c:title>
        <c:majorGridlines/>
        <c:delete val="0"/>
        <c:numFmt formatCode="General" sourceLinked="1"/>
        <c:majorTickMark val="out"/>
        <c:minorTickMark val="none"/>
        <c:tickLblPos val="nextTo"/>
        <c:crossAx val="4336791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APRIL 2011</a:t>
            </a:r>
          </a:p>
        </c:rich>
      </c:tx>
      <c:layout/>
      <c:spPr>
        <a:noFill/>
        <a:ln>
          <a:noFill/>
        </a:ln>
      </c:spPr>
    </c:title>
    <c:plotArea>
      <c:layout>
        <c:manualLayout>
          <c:xMode val="edge"/>
          <c:yMode val="edge"/>
          <c:x val="0.03525"/>
          <c:y val="0.107"/>
          <c:w val="0.953"/>
          <c:h val="0.8355"/>
        </c:manualLayout>
      </c:layout>
      <c:barChart>
        <c:barDir val="col"/>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NUMBERS!$J$4:$J$33</c:f>
              <c:numCache>
                <c:ptCount val="30"/>
                <c:pt idx="0">
                  <c:v>1.9180000000000064</c:v>
                </c:pt>
                <c:pt idx="1">
                  <c:v>7.476999999999975</c:v>
                </c:pt>
                <c:pt idx="2">
                  <c:v>3.298000000000002</c:v>
                </c:pt>
                <c:pt idx="3">
                  <c:v>5.701000000000022</c:v>
                </c:pt>
                <c:pt idx="4">
                  <c:v>0.024999999999977263</c:v>
                </c:pt>
                <c:pt idx="5">
                  <c:v>7.643000000000001</c:v>
                </c:pt>
                <c:pt idx="6">
                  <c:v>4.494</c:v>
                </c:pt>
                <c:pt idx="7">
                  <c:v>9.25800000000001</c:v>
                </c:pt>
                <c:pt idx="8">
                  <c:v>9.187000000000012</c:v>
                </c:pt>
                <c:pt idx="9">
                  <c:v>8.447000000000003</c:v>
                </c:pt>
                <c:pt idx="10">
                  <c:v>7.22199999999998</c:v>
                </c:pt>
                <c:pt idx="11">
                  <c:v>3.2590000000000146</c:v>
                </c:pt>
                <c:pt idx="12">
                  <c:v>7.6229999999999905</c:v>
                </c:pt>
                <c:pt idx="13">
                  <c:v>0.7059999999999889</c:v>
                </c:pt>
                <c:pt idx="14">
                  <c:v>7.841000000000037</c:v>
                </c:pt>
                <c:pt idx="15">
                  <c:v>3.144999999999982</c:v>
                </c:pt>
                <c:pt idx="16">
                  <c:v>5.798000000000002</c:v>
                </c:pt>
                <c:pt idx="17">
                  <c:v>8.704000000000008</c:v>
                </c:pt>
                <c:pt idx="18">
                  <c:v>8.543999999999983</c:v>
                </c:pt>
                <c:pt idx="19">
                  <c:v>8.283999999999992</c:v>
                </c:pt>
                <c:pt idx="20">
                  <c:v>7.162000000000035</c:v>
                </c:pt>
                <c:pt idx="21">
                  <c:v>8.113</c:v>
                </c:pt>
                <c:pt idx="22">
                  <c:v>8.891999999999996</c:v>
                </c:pt>
                <c:pt idx="23">
                  <c:v>8.906000000000006</c:v>
                </c:pt>
                <c:pt idx="24">
                  <c:v>9.801999999999964</c:v>
                </c:pt>
                <c:pt idx="25">
                  <c:v>6.302999999999997</c:v>
                </c:pt>
                <c:pt idx="26">
                  <c:v>5.293000000000006</c:v>
                </c:pt>
                <c:pt idx="27">
                  <c:v>3.6370000000000005</c:v>
                </c:pt>
                <c:pt idx="28">
                  <c:v>6.9220000000000255</c:v>
                </c:pt>
                <c:pt idx="29">
                  <c:v>8.401999999999987</c:v>
                </c:pt>
              </c:numCache>
            </c:numRef>
          </c:val>
        </c:ser>
        <c:axId val="51805686"/>
        <c:axId val="23718695"/>
      </c:barChart>
      <c:catAx>
        <c:axId val="5180568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3718695"/>
        <c:crosses val="autoZero"/>
        <c:auto val="1"/>
        <c:lblOffset val="100"/>
        <c:noMultiLvlLbl val="0"/>
      </c:catAx>
      <c:valAx>
        <c:axId val="23718695"/>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75"/>
              <c:y val="0.14275"/>
            </c:manualLayout>
          </c:layout>
          <c:overlay val="0"/>
          <c:spPr>
            <a:noFill/>
            <a:ln>
              <a:noFill/>
            </a:ln>
          </c:spPr>
        </c:title>
        <c:majorGridlines/>
        <c:delete val="0"/>
        <c:numFmt formatCode="General" sourceLinked="1"/>
        <c:majorTickMark val="out"/>
        <c:minorTickMark val="none"/>
        <c:tickLblPos val="nextTo"/>
        <c:crossAx val="5180568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MEI 2011</a:t>
            </a:r>
          </a:p>
        </c:rich>
      </c:tx>
      <c:layout/>
      <c:spPr>
        <a:noFill/>
        <a:ln>
          <a:noFill/>
        </a:ln>
      </c:spPr>
    </c:title>
    <c:plotArea>
      <c:layout>
        <c:manualLayout>
          <c:xMode val="edge"/>
          <c:yMode val="edge"/>
          <c:x val="0.03525"/>
          <c:y val="0.104"/>
          <c:w val="0.953"/>
          <c:h val="0.838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9.534999999999968</c:v>
                </c:pt>
                <c:pt idx="1">
                  <c:v>7.947000000000003</c:v>
                </c:pt>
                <c:pt idx="2">
                  <c:v>8.66900000000004</c:v>
                </c:pt>
                <c:pt idx="3">
                  <c:v>6.432999999999993</c:v>
                </c:pt>
                <c:pt idx="4">
                  <c:v>7.879000000000019</c:v>
                </c:pt>
                <c:pt idx="5">
                  <c:v>7.246999999999957</c:v>
                </c:pt>
                <c:pt idx="6">
                  <c:v>8.309000000000026</c:v>
                </c:pt>
                <c:pt idx="7">
                  <c:v>6.697000000000003</c:v>
                </c:pt>
                <c:pt idx="8">
                  <c:v>3.742999999999995</c:v>
                </c:pt>
                <c:pt idx="9">
                  <c:v>8.105999999999995</c:v>
                </c:pt>
                <c:pt idx="10">
                  <c:v>9.435999999999979</c:v>
                </c:pt>
                <c:pt idx="11">
                  <c:v>8.828000000000031</c:v>
                </c:pt>
                <c:pt idx="12">
                  <c:v>6.055999999999983</c:v>
                </c:pt>
                <c:pt idx="13">
                  <c:v>7.812999999999988</c:v>
                </c:pt>
                <c:pt idx="14">
                  <c:v>4.646999999999991</c:v>
                </c:pt>
                <c:pt idx="15">
                  <c:v>0.10900000000003729</c:v>
                </c:pt>
                <c:pt idx="16">
                  <c:v>1.6850000000000023</c:v>
                </c:pt>
                <c:pt idx="17">
                  <c:v>0.06099999999997863</c:v>
                </c:pt>
                <c:pt idx="18">
                  <c:v>6.574000000000012</c:v>
                </c:pt>
                <c:pt idx="19">
                  <c:v>6.937000000000012</c:v>
                </c:pt>
                <c:pt idx="20">
                  <c:v>9.09499999999997</c:v>
                </c:pt>
                <c:pt idx="21">
                  <c:v>2.619000000000028</c:v>
                </c:pt>
                <c:pt idx="22">
                  <c:v>8.913999999999987</c:v>
                </c:pt>
                <c:pt idx="23">
                  <c:v>9.043000000000006</c:v>
                </c:pt>
                <c:pt idx="24">
                  <c:v>9.620999999999981</c:v>
                </c:pt>
                <c:pt idx="25">
                  <c:v>0.8279999999999745</c:v>
                </c:pt>
                <c:pt idx="26">
                  <c:v>5.441000000000031</c:v>
                </c:pt>
                <c:pt idx="27">
                  <c:v>0.7259999999999991</c:v>
                </c:pt>
                <c:pt idx="28">
                  <c:v>4.56899999999996</c:v>
                </c:pt>
                <c:pt idx="29">
                  <c:v>9.496000000000095</c:v>
                </c:pt>
                <c:pt idx="30">
                  <c:v>2.7409999999999854</c:v>
                </c:pt>
              </c:numCache>
            </c:numRef>
          </c:val>
        </c:ser>
        <c:axId val="53743136"/>
        <c:axId val="30934817"/>
      </c:barChart>
      <c:catAx>
        <c:axId val="5374313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30934817"/>
        <c:crosses val="autoZero"/>
        <c:auto val="1"/>
        <c:lblOffset val="100"/>
        <c:noMultiLvlLbl val="0"/>
      </c:catAx>
      <c:valAx>
        <c:axId val="30934817"/>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
              <c:y val="0.13975"/>
            </c:manualLayout>
          </c:layout>
          <c:overlay val="0"/>
          <c:spPr>
            <a:noFill/>
            <a:ln>
              <a:noFill/>
            </a:ln>
          </c:spPr>
        </c:title>
        <c:majorGridlines/>
        <c:delete val="0"/>
        <c:numFmt formatCode="General" sourceLinked="1"/>
        <c:majorTickMark val="out"/>
        <c:minorTickMark val="none"/>
        <c:tickLblPos val="nextTo"/>
        <c:crossAx val="5374313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JUNI 2011 </a:t>
            </a:r>
          </a:p>
        </c:rich>
      </c:tx>
      <c:layout/>
      <c:spPr>
        <a:noFill/>
        <a:ln>
          <a:noFill/>
        </a:ln>
      </c:spPr>
    </c:title>
    <c:plotArea>
      <c:layout>
        <c:manualLayout>
          <c:xMode val="edge"/>
          <c:yMode val="edge"/>
          <c:x val="0.03525"/>
          <c:y val="0.13775"/>
          <c:w val="0.953"/>
          <c:h val="0.8047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NUMBERS!$H$4:$H$32</c:f>
              <c:numCache>
                <c:ptCount val="29"/>
                <c:pt idx="0">
                  <c:v>10.701999999999998</c:v>
                </c:pt>
                <c:pt idx="1">
                  <c:v>9.962999999999965</c:v>
                </c:pt>
                <c:pt idx="2">
                  <c:v>10.19399999999996</c:v>
                </c:pt>
                <c:pt idx="3">
                  <c:v>7.753000000000043</c:v>
                </c:pt>
                <c:pt idx="4">
                  <c:v>0.7899999999999636</c:v>
                </c:pt>
                <c:pt idx="5">
                  <c:v>1.705000000000041</c:v>
                </c:pt>
                <c:pt idx="6">
                  <c:v>3.9279999999999973</c:v>
                </c:pt>
                <c:pt idx="7">
                  <c:v>9.116999999999962</c:v>
                </c:pt>
                <c:pt idx="8">
                  <c:v>6.192999999999984</c:v>
                </c:pt>
                <c:pt idx="9">
                  <c:v>4.677000000000021</c:v>
                </c:pt>
                <c:pt idx="10">
                  <c:v>4.274000000000001</c:v>
                </c:pt>
                <c:pt idx="11">
                  <c:v>6.984000000000037</c:v>
                </c:pt>
                <c:pt idx="12">
                  <c:v>1.2939999999999827</c:v>
                </c:pt>
                <c:pt idx="13">
                  <c:v>11.464000000000055</c:v>
                </c:pt>
                <c:pt idx="14">
                  <c:v>2.966000000000008</c:v>
                </c:pt>
                <c:pt idx="15">
                  <c:v>0.97199999999998</c:v>
                </c:pt>
                <c:pt idx="16">
                  <c:v>2.3829999999999245</c:v>
                </c:pt>
                <c:pt idx="17">
                  <c:v>4.86200000000008</c:v>
                </c:pt>
                <c:pt idx="18">
                  <c:v>0.9919999999999618</c:v>
                </c:pt>
                <c:pt idx="19">
                  <c:v>4.456000000000017</c:v>
                </c:pt>
                <c:pt idx="20">
                  <c:v>5.780999999999949</c:v>
                </c:pt>
                <c:pt idx="21">
                  <c:v>0.4070000000000391</c:v>
                </c:pt>
                <c:pt idx="22">
                  <c:v>7.974000000000046</c:v>
                </c:pt>
                <c:pt idx="23">
                  <c:v>7.244999999999891</c:v>
                </c:pt>
                <c:pt idx="24">
                  <c:v>0</c:v>
                </c:pt>
                <c:pt idx="25">
                  <c:v>5.986000000000104</c:v>
                </c:pt>
                <c:pt idx="26">
                  <c:v>11.323999999999955</c:v>
                </c:pt>
                <c:pt idx="27">
                  <c:v>5.982999999999947</c:v>
                </c:pt>
                <c:pt idx="28">
                  <c:v>3.8840000000000146</c:v>
                </c:pt>
              </c:numCache>
            </c:numRef>
          </c:val>
        </c:ser>
        <c:axId val="43649130"/>
        <c:axId val="32269883"/>
      </c:barChart>
      <c:catAx>
        <c:axId val="43649130"/>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32269883"/>
        <c:crosses val="autoZero"/>
        <c:auto val="1"/>
        <c:lblOffset val="100"/>
        <c:noMultiLvlLbl val="0"/>
      </c:catAx>
      <c:valAx>
        <c:axId val="32269883"/>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75"/>
              <c:y val="0.13825"/>
            </c:manualLayout>
          </c:layout>
          <c:overlay val="0"/>
          <c:spPr>
            <a:noFill/>
            <a:ln>
              <a:noFill/>
            </a:ln>
          </c:spPr>
        </c:title>
        <c:majorGridlines/>
        <c:delete val="0"/>
        <c:numFmt formatCode="General" sourceLinked="1"/>
        <c:majorTickMark val="out"/>
        <c:minorTickMark val="none"/>
        <c:tickLblPos val="nextTo"/>
        <c:crossAx val="43649130"/>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JULI 2011</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NUMBERS!$G$4:$G$34</c:f>
              <c:numCache>
                <c:ptCount val="31"/>
                <c:pt idx="0">
                  <c:v>6.725999999999999</c:v>
                </c:pt>
                <c:pt idx="1">
                  <c:v>5.536999999999921</c:v>
                </c:pt>
                <c:pt idx="2">
                  <c:v>10.013000000000034</c:v>
                </c:pt>
                <c:pt idx="3">
                  <c:v>8.565000000000055</c:v>
                </c:pt>
                <c:pt idx="4">
                  <c:v>10.267999999999915</c:v>
                </c:pt>
                <c:pt idx="5">
                  <c:v>5.253000000000043</c:v>
                </c:pt>
                <c:pt idx="6">
                  <c:v>5.793999999999983</c:v>
                </c:pt>
                <c:pt idx="7">
                  <c:v>3.7899999999999636</c:v>
                </c:pt>
                <c:pt idx="8">
                  <c:v>6.585000000000036</c:v>
                </c:pt>
                <c:pt idx="9">
                  <c:v>9.75</c:v>
                </c:pt>
                <c:pt idx="10">
                  <c:v>8.020999999999958</c:v>
                </c:pt>
                <c:pt idx="11">
                  <c:v>4.377000000000066</c:v>
                </c:pt>
                <c:pt idx="12">
                  <c:v>0.1150000000000091</c:v>
                </c:pt>
                <c:pt idx="13">
                  <c:v>0</c:v>
                </c:pt>
                <c:pt idx="14">
                  <c:v>11.613999999999919</c:v>
                </c:pt>
                <c:pt idx="15">
                  <c:v>0.8440000000000509</c:v>
                </c:pt>
                <c:pt idx="16">
                  <c:v>4.308999999999969</c:v>
                </c:pt>
                <c:pt idx="17">
                  <c:v>0.3509999999999991</c:v>
                </c:pt>
                <c:pt idx="18">
                  <c:v>5.599000000000046</c:v>
                </c:pt>
                <c:pt idx="19">
                  <c:v>4.624000000000024</c:v>
                </c:pt>
                <c:pt idx="20">
                  <c:v>4.3940000000000055</c:v>
                </c:pt>
                <c:pt idx="21">
                  <c:v>5.567000000000007</c:v>
                </c:pt>
                <c:pt idx="22">
                  <c:v>3.11099999999999</c:v>
                </c:pt>
                <c:pt idx="23">
                  <c:v>0.0009999999999763531</c:v>
                </c:pt>
                <c:pt idx="24">
                  <c:v>3.0090000000000146</c:v>
                </c:pt>
                <c:pt idx="25">
                  <c:v>3.3619999999999663</c:v>
                </c:pt>
                <c:pt idx="26">
                  <c:v>5.095000000000027</c:v>
                </c:pt>
                <c:pt idx="27">
                  <c:v>5.3829999999999245</c:v>
                </c:pt>
                <c:pt idx="28">
                  <c:v>1.3660000000000991</c:v>
                </c:pt>
                <c:pt idx="29">
                  <c:v>1.6119999999999663</c:v>
                </c:pt>
                <c:pt idx="30">
                  <c:v>6.42999999999995</c:v>
                </c:pt>
              </c:numCache>
            </c:numRef>
          </c:val>
        </c:ser>
        <c:axId val="6891220"/>
        <c:axId val="33297013"/>
      </c:barChart>
      <c:catAx>
        <c:axId val="6891220"/>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33297013"/>
        <c:crosses val="autoZero"/>
        <c:auto val="1"/>
        <c:lblOffset val="100"/>
        <c:noMultiLvlLbl val="0"/>
      </c:catAx>
      <c:valAx>
        <c:axId val="33297013"/>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6891220"/>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AUGUSTUS 2011</a:t>
            </a:r>
          </a:p>
        </c:rich>
      </c:tx>
      <c:layout/>
      <c:spPr>
        <a:noFill/>
        <a:ln>
          <a:noFill/>
        </a:ln>
      </c:spPr>
    </c:title>
    <c:plotArea>
      <c:layout>
        <c:manualLayout>
          <c:xMode val="edge"/>
          <c:yMode val="edge"/>
          <c:x val="0.044"/>
          <c:y val="0.10525"/>
          <c:w val="0.94425"/>
          <c:h val="0.837"/>
        </c:manualLayout>
      </c:layout>
      <c:barChart>
        <c:barDir val="col"/>
        <c:grouping val="clustered"/>
        <c:varyColors val="0"/>
        <c:ser>
          <c:idx val="0"/>
          <c:order val="0"/>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NUMBERS!$F$4:$F$34</c:f>
              <c:numCache>
                <c:ptCount val="31"/>
                <c:pt idx="0">
                  <c:v>10.469000000000051</c:v>
                </c:pt>
                <c:pt idx="1">
                  <c:v>5.5470000000000255</c:v>
                </c:pt>
                <c:pt idx="2">
                  <c:v>0.21600000000000819</c:v>
                </c:pt>
                <c:pt idx="3">
                  <c:v>4.958999999999946</c:v>
                </c:pt>
                <c:pt idx="4">
                  <c:v>7.781000000000063</c:v>
                </c:pt>
                <c:pt idx="5">
                  <c:v>2.366999999999962</c:v>
                </c:pt>
                <c:pt idx="6">
                  <c:v>7.091000000000008</c:v>
                </c:pt>
                <c:pt idx="7">
                  <c:v>6.222999999999956</c:v>
                </c:pt>
                <c:pt idx="8">
                  <c:v>4.375</c:v>
                </c:pt>
                <c:pt idx="9">
                  <c:v>1.5579999999999927</c:v>
                </c:pt>
                <c:pt idx="10">
                  <c:v>0.6920000000000073</c:v>
                </c:pt>
                <c:pt idx="11">
                  <c:v>2.70900000000006</c:v>
                </c:pt>
                <c:pt idx="12">
                  <c:v>0.39599999999995816</c:v>
                </c:pt>
                <c:pt idx="13">
                  <c:v>7.36099999999999</c:v>
                </c:pt>
                <c:pt idx="14">
                  <c:v>10.19500000000005</c:v>
                </c:pt>
                <c:pt idx="15">
                  <c:v>6.149000000000001</c:v>
                </c:pt>
                <c:pt idx="16">
                  <c:v>6.510999999999967</c:v>
                </c:pt>
                <c:pt idx="17">
                  <c:v>0.05600000000004002</c:v>
                </c:pt>
                <c:pt idx="18">
                  <c:v>8.418000000000006</c:v>
                </c:pt>
                <c:pt idx="19">
                  <c:v>7.046999999999912</c:v>
                </c:pt>
                <c:pt idx="20">
                  <c:v>3.7590000000000146</c:v>
                </c:pt>
                <c:pt idx="21">
                  <c:v>4.923999999999978</c:v>
                </c:pt>
                <c:pt idx="22">
                  <c:v>3.927000000000021</c:v>
                </c:pt>
                <c:pt idx="23">
                  <c:v>0.05899999999996908</c:v>
                </c:pt>
                <c:pt idx="24">
                  <c:v>6.451000000000022</c:v>
                </c:pt>
                <c:pt idx="25">
                  <c:v>0.8050000000000637</c:v>
                </c:pt>
                <c:pt idx="26">
                  <c:v>1.40199999999993</c:v>
                </c:pt>
                <c:pt idx="27">
                  <c:v>2.41700000000003</c:v>
                </c:pt>
                <c:pt idx="28">
                  <c:v>3.4640000000000555</c:v>
                </c:pt>
                <c:pt idx="29">
                  <c:v>5.621999999999957</c:v>
                </c:pt>
                <c:pt idx="30">
                  <c:v>3.255999999999972</c:v>
                </c:pt>
              </c:numCache>
            </c:numRef>
          </c:val>
        </c:ser>
        <c:axId val="14762846"/>
        <c:axId val="3945935"/>
      </c:barChart>
      <c:catAx>
        <c:axId val="1476284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3945935"/>
        <c:crosses val="autoZero"/>
        <c:auto val="1"/>
        <c:lblOffset val="100"/>
        <c:noMultiLvlLbl val="0"/>
      </c:catAx>
      <c:valAx>
        <c:axId val="3945935"/>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1476284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SEPTEMBER 2011</a:t>
            </a:r>
          </a:p>
        </c:rich>
      </c:tx>
      <c:layout/>
      <c:spPr>
        <a:noFill/>
        <a:ln>
          <a:noFill/>
        </a:ln>
      </c:spPr>
    </c:title>
    <c:plotArea>
      <c:layout>
        <c:manualLayout>
          <c:xMode val="edge"/>
          <c:yMode val="edge"/>
          <c:x val="0.044"/>
          <c:y val="0.10525"/>
          <c:w val="0.94425"/>
          <c:h val="0.837"/>
        </c:manualLayout>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NUMBERS!$E$4:$E$33</c:f>
              <c:numCache>
                <c:ptCount val="30"/>
                <c:pt idx="0">
                  <c:v>5.4920000000000755</c:v>
                </c:pt>
                <c:pt idx="1">
                  <c:v>6.821000000000026</c:v>
                </c:pt>
                <c:pt idx="2">
                  <c:v>7.841999999999871</c:v>
                </c:pt>
                <c:pt idx="3">
                  <c:v>1.6580000000001291</c:v>
                </c:pt>
                <c:pt idx="4">
                  <c:v>3.62299999999982</c:v>
                </c:pt>
                <c:pt idx="5">
                  <c:v>0.10800000000017462</c:v>
                </c:pt>
                <c:pt idx="6">
                  <c:v>2.3559999999999945</c:v>
                </c:pt>
                <c:pt idx="7">
                  <c:v>0.35799999999994725</c:v>
                </c:pt>
                <c:pt idx="8">
                  <c:v>1.4519999999999982</c:v>
                </c:pt>
                <c:pt idx="9">
                  <c:v>4.163999999999987</c:v>
                </c:pt>
                <c:pt idx="10">
                  <c:v>0.5070000000000618</c:v>
                </c:pt>
                <c:pt idx="11">
                  <c:v>1.9120000000000346</c:v>
                </c:pt>
                <c:pt idx="12">
                  <c:v>4.583999999999833</c:v>
                </c:pt>
                <c:pt idx="13">
                  <c:v>2.52800000000002</c:v>
                </c:pt>
                <c:pt idx="14">
                  <c:v>6.971000000000004</c:v>
                </c:pt>
                <c:pt idx="15">
                  <c:v>4.630000000000109</c:v>
                </c:pt>
                <c:pt idx="16">
                  <c:v>0.14899999999988722</c:v>
                </c:pt>
                <c:pt idx="17">
                  <c:v>2.630000000000109</c:v>
                </c:pt>
                <c:pt idx="18">
                  <c:v>3.923999999999978</c:v>
                </c:pt>
                <c:pt idx="19">
                  <c:v>1.099999999999909</c:v>
                </c:pt>
                <c:pt idx="20">
                  <c:v>0.8970000000001619</c:v>
                </c:pt>
                <c:pt idx="21">
                  <c:v>4.607999999999947</c:v>
                </c:pt>
                <c:pt idx="22">
                  <c:v>6.830999999999904</c:v>
                </c:pt>
                <c:pt idx="23">
                  <c:v>7.126999999999953</c:v>
                </c:pt>
                <c:pt idx="24">
                  <c:v>7.2150000000001455</c:v>
                </c:pt>
                <c:pt idx="25">
                  <c:v>2.41599999999994</c:v>
                </c:pt>
                <c:pt idx="26">
                  <c:v>0.9780000000000655</c:v>
                </c:pt>
                <c:pt idx="27">
                  <c:v>8.245999999999867</c:v>
                </c:pt>
                <c:pt idx="28">
                  <c:v>7.738000000000056</c:v>
                </c:pt>
                <c:pt idx="29">
                  <c:v>8.200000000000045</c:v>
                </c:pt>
              </c:numCache>
            </c:numRef>
          </c:val>
        </c:ser>
        <c:axId val="19617800"/>
        <c:axId val="22813257"/>
      </c:barChart>
      <c:catAx>
        <c:axId val="19617800"/>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2813257"/>
        <c:crosses val="autoZero"/>
        <c:auto val="1"/>
        <c:lblOffset val="100"/>
        <c:noMultiLvlLbl val="0"/>
      </c:catAx>
      <c:valAx>
        <c:axId val="22813257"/>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19617800"/>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OKTOBER 2011</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NUMBERS!$D$4:$D$34</c:f>
              <c:numCache>
                <c:ptCount val="31"/>
                <c:pt idx="0">
                  <c:v>7.444999999999936</c:v>
                </c:pt>
                <c:pt idx="1">
                  <c:v>7.2690000000000055</c:v>
                </c:pt>
                <c:pt idx="2">
                  <c:v>2.127999999999929</c:v>
                </c:pt>
                <c:pt idx="3">
                  <c:v>1.0579999999999927</c:v>
                </c:pt>
                <c:pt idx="4">
                  <c:v>2.5980000000001837</c:v>
                </c:pt>
                <c:pt idx="5">
                  <c:v>1.7239999999999327</c:v>
                </c:pt>
                <c:pt idx="6">
                  <c:v>2.0039999999999054</c:v>
                </c:pt>
                <c:pt idx="7">
                  <c:v>0</c:v>
                </c:pt>
                <c:pt idx="8">
                  <c:v>1.15300000000002</c:v>
                </c:pt>
                <c:pt idx="9">
                  <c:v>0.48700000000008004</c:v>
                </c:pt>
                <c:pt idx="10">
                  <c:v>-1</c:v>
                </c:pt>
                <c:pt idx="11">
                  <c:v>6.5909999999998945</c:v>
                </c:pt>
                <c:pt idx="12">
                  <c:v>5.894999999999982</c:v>
                </c:pt>
                <c:pt idx="13">
                  <c:v>7.211000000000013</c:v>
                </c:pt>
                <c:pt idx="14">
                  <c:v>6.508000000000038</c:v>
                </c:pt>
                <c:pt idx="15">
                  <c:v>1.9770000000000891</c:v>
                </c:pt>
                <c:pt idx="16">
                  <c:v>1.9949999999998909</c:v>
                </c:pt>
                <c:pt idx="17">
                  <c:v>1.8949999999999818</c:v>
                </c:pt>
                <c:pt idx="18">
                  <c:v>1.6280000000001564</c:v>
                </c:pt>
                <c:pt idx="19">
                  <c:v>4.375999999999976</c:v>
                </c:pt>
                <c:pt idx="20">
                  <c:v>5.358999999999924</c:v>
                </c:pt>
                <c:pt idx="21">
                  <c:v>5.358999999999924</c:v>
                </c:pt>
                <c:pt idx="22">
                  <c:v>5.206000000000131</c:v>
                </c:pt>
                <c:pt idx="23">
                  <c:v>4.959999999999809</c:v>
                </c:pt>
                <c:pt idx="24">
                  <c:v>0</c:v>
                </c:pt>
                <c:pt idx="25">
                  <c:v>3.1660000000001673</c:v>
                </c:pt>
                <c:pt idx="26">
                  <c:v>2.3129999999998745</c:v>
                </c:pt>
                <c:pt idx="27">
                  <c:v>0.09400000000005093</c:v>
                </c:pt>
                <c:pt idx="28">
                  <c:v>0.7339999999999236</c:v>
                </c:pt>
                <c:pt idx="29">
                  <c:v>0</c:v>
                </c:pt>
                <c:pt idx="30">
                  <c:v>4.44600000000014</c:v>
                </c:pt>
              </c:numCache>
            </c:numRef>
          </c:val>
        </c:ser>
        <c:axId val="54755026"/>
        <c:axId val="37693923"/>
      </c:barChart>
      <c:catAx>
        <c:axId val="5475502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37693923"/>
        <c:crosses val="autoZero"/>
        <c:auto val="1"/>
        <c:lblOffset val="100"/>
        <c:noMultiLvlLbl val="0"/>
      </c:catAx>
      <c:valAx>
        <c:axId val="37693923"/>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5475502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Times New Roman"/>
                <a:ea typeface="Times New Roman"/>
                <a:cs typeface="Times New Roman"/>
              </a:rPr>
              <a:t>GEMETEN HOEVEELHEID ENERGIE PER MAAND</a:t>
            </a:r>
            <a:r>
              <a:rPr lang="en-US" cap="none" sz="1000" b="1" i="0" u="none" baseline="0">
                <a:latin typeface="Times New Roman"/>
                <a:ea typeface="Times New Roman"/>
                <a:cs typeface="Times New Roman"/>
              </a:rPr>
              <a:t> 
OPPERVLAK 2,8 m</a:t>
            </a:r>
            <a:r>
              <a:rPr lang="en-US" cap="none" sz="1000" b="1" i="0" u="none" baseline="30000">
                <a:latin typeface="Times New Roman"/>
                <a:ea typeface="Times New Roman"/>
                <a:cs typeface="Times New Roman"/>
              </a:rPr>
              <a:t>2</a:t>
            </a:r>
            <a:r>
              <a:rPr lang="en-US" cap="none" sz="1000" b="1" i="0" u="none" baseline="0">
                <a:latin typeface="Times New Roman"/>
                <a:ea typeface="Times New Roman"/>
                <a:cs typeface="Times New Roman"/>
              </a:rPr>
              <a:t>, 150+80 LITER OPSLAG
LOCATIE ZOETERWOUDE-RIJNDIJK (4° 31'51" OL-52°08'27" NB)
</a:t>
            </a:r>
            <a:r>
              <a:rPr lang="en-US" cap="none" sz="800" b="0" i="0" u="none" baseline="0">
                <a:latin typeface="Times New Roman"/>
                <a:ea typeface="Times New Roman"/>
                <a:cs typeface="Times New Roman"/>
              </a:rPr>
              <a:t>(COPYRIGHT: LOCUTIS ENERGY SYSTEMS)</a:t>
            </a:r>
          </a:p>
        </c:rich>
      </c:tx>
      <c:layout/>
      <c:spPr>
        <a:noFill/>
        <a:ln>
          <a:noFill/>
        </a:ln>
      </c:spPr>
    </c:title>
    <c:plotArea>
      <c:layout>
        <c:manualLayout>
          <c:xMode val="edge"/>
          <c:yMode val="edge"/>
          <c:x val="0.04025"/>
          <c:y val="0.184"/>
          <c:w val="0.878"/>
          <c:h val="0.749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SUMMARY!$B$18:$M$18</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SUMMARY!$B$29:$M$29</c:f>
              <c:numCache>
                <c:ptCount val="12"/>
                <c:pt idx="0">
                  <c:v>23.141</c:v>
                </c:pt>
                <c:pt idx="1">
                  <c:v>36.879000000000005</c:v>
                </c:pt>
                <c:pt idx="2">
                  <c:v>43.416999999999994</c:v>
                </c:pt>
                <c:pt idx="3">
                  <c:v>83.022</c:v>
                </c:pt>
                <c:pt idx="4">
                  <c:v>129.798</c:v>
                </c:pt>
                <c:pt idx="5">
                  <c:v>116.775</c:v>
                </c:pt>
                <c:pt idx="6">
                  <c:v>116.37600000000003</c:v>
                </c:pt>
                <c:pt idx="7">
                  <c:v>101.53599999999994</c:v>
                </c:pt>
                <c:pt idx="8">
                  <c:v>65.82900000000006</c:v>
                </c:pt>
                <c:pt idx="9">
                  <c:v>56.36900000000003</c:v>
                </c:pt>
                <c:pt idx="10">
                  <c:v>24.795</c:v>
                </c:pt>
                <c:pt idx="11">
                  <c:v>23.938999999999965</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SUMMARY!$B$18:$M$18</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SUMMARY!$B$28:$M$28</c:f>
              <c:numCache>
                <c:ptCount val="12"/>
                <c:pt idx="0">
                  <c:v>40.729</c:v>
                </c:pt>
                <c:pt idx="1">
                  <c:v>60.668000000000006</c:v>
                </c:pt>
                <c:pt idx="2">
                  <c:v>94.461</c:v>
                </c:pt>
                <c:pt idx="3">
                  <c:v>112.399</c:v>
                </c:pt>
                <c:pt idx="4">
                  <c:v>103.72</c:v>
                </c:pt>
                <c:pt idx="5">
                  <c:v>107.79600000000005</c:v>
                </c:pt>
                <c:pt idx="6">
                  <c:v>112.265</c:v>
                </c:pt>
                <c:pt idx="7">
                  <c:v>93.36699999999996</c:v>
                </c:pt>
                <c:pt idx="8">
                  <c:v>85.11</c:v>
                </c:pt>
                <c:pt idx="9">
                  <c:v>52.44799999999998</c:v>
                </c:pt>
                <c:pt idx="10">
                  <c:v>31.84</c:v>
                </c:pt>
                <c:pt idx="11">
                  <c:v>16.17100000000005</c:v>
                </c:pt>
              </c:numCache>
            </c:numRef>
          </c:val>
        </c:ser>
        <c:ser>
          <c:idx val="2"/>
          <c:order val="2"/>
          <c:tx>
            <c:strRef>
              <c:f>SUMMARY!$A$27</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SUMMARY!$B$27:$M$27</c:f>
              <c:numCache>
                <c:ptCount val="12"/>
                <c:pt idx="0">
                  <c:v>29.85</c:v>
                </c:pt>
                <c:pt idx="1">
                  <c:v>62.88</c:v>
                </c:pt>
                <c:pt idx="2">
                  <c:v>86.36</c:v>
                </c:pt>
                <c:pt idx="3">
                  <c:v>95.9</c:v>
                </c:pt>
                <c:pt idx="4">
                  <c:v>75.5</c:v>
                </c:pt>
                <c:pt idx="5">
                  <c:v>73.16</c:v>
                </c:pt>
                <c:pt idx="6">
                  <c:v>71.69</c:v>
                </c:pt>
                <c:pt idx="7">
                  <c:v>79.04</c:v>
                </c:pt>
                <c:pt idx="8">
                  <c:v>83.24</c:v>
                </c:pt>
                <c:pt idx="9">
                  <c:v>61.37</c:v>
                </c:pt>
                <c:pt idx="10">
                  <c:v>28.86</c:v>
                </c:pt>
                <c:pt idx="11">
                  <c:v>23.77</c:v>
                </c:pt>
              </c:numCache>
            </c:numRef>
          </c:val>
        </c:ser>
        <c:ser>
          <c:idx val="3"/>
          <c:order val="3"/>
          <c:tx>
            <c:strRef>
              <c:f>SUMMARY!$A$26</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SUMMARY!$B$26:$M$26</c:f>
              <c:numCache>
                <c:ptCount val="12"/>
                <c:pt idx="0">
                  <c:v>17.16</c:v>
                </c:pt>
                <c:pt idx="1">
                  <c:v>29.93</c:v>
                </c:pt>
                <c:pt idx="2">
                  <c:v>61.52</c:v>
                </c:pt>
                <c:pt idx="3">
                  <c:v>78.3</c:v>
                </c:pt>
                <c:pt idx="4">
                  <c:v>86</c:v>
                </c:pt>
                <c:pt idx="5">
                  <c:v>67.08</c:v>
                </c:pt>
                <c:pt idx="6">
                  <c:v>84.68</c:v>
                </c:pt>
                <c:pt idx="7">
                  <c:v>73.29</c:v>
                </c:pt>
                <c:pt idx="8">
                  <c:v>57.5</c:v>
                </c:pt>
                <c:pt idx="9">
                  <c:v>45.72</c:v>
                </c:pt>
                <c:pt idx="10">
                  <c:v>17.25</c:v>
                </c:pt>
                <c:pt idx="11">
                  <c:v>23.94</c:v>
                </c:pt>
              </c:numCache>
            </c:numRef>
          </c:val>
        </c:ser>
        <c:ser>
          <c:idx val="4"/>
          <c:order val="4"/>
          <c:tx>
            <c:strRef>
              <c:f>SUMMARY!$A$25</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SUMMARY!$B$25:$M$25</c:f>
              <c:numCache>
                <c:ptCount val="12"/>
                <c:pt idx="0">
                  <c:v>21.366999999999962</c:v>
                </c:pt>
                <c:pt idx="1">
                  <c:v>24.16300000000001</c:v>
                </c:pt>
                <c:pt idx="2">
                  <c:v>55.726999999999975</c:v>
                </c:pt>
                <c:pt idx="3">
                  <c:v>55.675</c:v>
                </c:pt>
                <c:pt idx="4">
                  <c:v>65.44200000000001</c:v>
                </c:pt>
                <c:pt idx="5">
                  <c:v>63.28199999999998</c:v>
                </c:pt>
                <c:pt idx="6">
                  <c:v>62.05</c:v>
                </c:pt>
                <c:pt idx="7">
                  <c:v>68.602</c:v>
                </c:pt>
                <c:pt idx="8">
                  <c:v>68.045</c:v>
                </c:pt>
                <c:pt idx="9">
                  <c:v>41.794000000000004</c:v>
                </c:pt>
                <c:pt idx="10">
                  <c:v>31.637999999999998</c:v>
                </c:pt>
                <c:pt idx="11">
                  <c:v>28.851</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val>
            <c:numRef>
              <c:f>SUMMARY!$B$24:$M$24</c:f>
              <c:numCache>
                <c:ptCount val="12"/>
                <c:pt idx="0">
                  <c:v>30.06</c:v>
                </c:pt>
                <c:pt idx="1">
                  <c:v>21.02</c:v>
                </c:pt>
                <c:pt idx="2">
                  <c:v>59.25</c:v>
                </c:pt>
                <c:pt idx="3">
                  <c:v>43.58</c:v>
                </c:pt>
                <c:pt idx="4">
                  <c:v>64.17</c:v>
                </c:pt>
                <c:pt idx="5">
                  <c:v>79.4</c:v>
                </c:pt>
                <c:pt idx="6">
                  <c:v>86.73</c:v>
                </c:pt>
                <c:pt idx="7">
                  <c:v>51.99599999999998</c:v>
                </c:pt>
                <c:pt idx="8">
                  <c:v>61.36</c:v>
                </c:pt>
                <c:pt idx="9">
                  <c:v>37.44</c:v>
                </c:pt>
                <c:pt idx="10">
                  <c:v>21.47</c:v>
                </c:pt>
                <c:pt idx="11">
                  <c:v>9.16</c:v>
                </c:pt>
              </c:numCache>
            </c:numRef>
          </c:val>
        </c:ser>
        <c:ser>
          <c:idx val="6"/>
          <c:order val="6"/>
          <c:tx>
            <c:v>2007</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SUMMARY!$B$23:$M$23</c:f>
              <c:numCache>
                <c:ptCount val="12"/>
                <c:pt idx="0">
                  <c:v>21.815</c:v>
                </c:pt>
                <c:pt idx="1">
                  <c:v>34.107</c:v>
                </c:pt>
                <c:pt idx="2">
                  <c:v>113.879</c:v>
                </c:pt>
                <c:pt idx="3">
                  <c:v>213.713</c:v>
                </c:pt>
                <c:pt idx="4">
                  <c:v>164.61200000000002</c:v>
                </c:pt>
                <c:pt idx="5">
                  <c:v>141.64199999999994</c:v>
                </c:pt>
                <c:pt idx="6">
                  <c:v>145.27300000000002</c:v>
                </c:pt>
                <c:pt idx="7">
                  <c:v>161.332</c:v>
                </c:pt>
                <c:pt idx="8">
                  <c:v>98.34600000000012</c:v>
                </c:pt>
                <c:pt idx="9">
                  <c:v>80.41300000000001</c:v>
                </c:pt>
                <c:pt idx="10">
                  <c:v>29.916999999999916</c:v>
                </c:pt>
                <c:pt idx="11">
                  <c:v>27.347999999999956</c:v>
                </c:pt>
              </c:numCache>
            </c:numRef>
          </c:val>
        </c:ser>
        <c:ser>
          <c:idx val="7"/>
          <c:order val="7"/>
          <c:tx>
            <c:v>2008</c:v>
          </c:tx>
          <c:invertIfNegative val="0"/>
          <c:extLst>
            <c:ext xmlns:c14="http://schemas.microsoft.com/office/drawing/2007/8/2/chart" uri="{6F2FDCE9-48DA-4B69-8628-5D25D57E5C99}">
              <c14:invertSolidFillFmt>
                <c14:spPr>
                  <a:solidFill>
                    <a:srgbClr val="000000"/>
                  </a:solidFill>
                </c14:spPr>
              </c14:invertSolidFillFmt>
            </c:ext>
          </c:extLst>
          <c:val>
            <c:numRef>
              <c:f>SUMMARY!$B$22:$M$22</c:f>
              <c:numCache>
                <c:ptCount val="12"/>
                <c:pt idx="0">
                  <c:v>20.188</c:v>
                </c:pt>
                <c:pt idx="1">
                  <c:v>78.048</c:v>
                </c:pt>
                <c:pt idx="2">
                  <c:v>66.55300000000001</c:v>
                </c:pt>
                <c:pt idx="3">
                  <c:v>135.12599999999998</c:v>
                </c:pt>
                <c:pt idx="4">
                  <c:v>195.17</c:v>
                </c:pt>
                <c:pt idx="5">
                  <c:v>178.93800000000005</c:v>
                </c:pt>
                <c:pt idx="6">
                  <c:v>152.965</c:v>
                </c:pt>
                <c:pt idx="7">
                  <c:v>133.77700000000004</c:v>
                </c:pt>
                <c:pt idx="8">
                  <c:v>118.221</c:v>
                </c:pt>
                <c:pt idx="9">
                  <c:v>83.13300000000004</c:v>
                </c:pt>
                <c:pt idx="10">
                  <c:v>32.61199999999985</c:v>
                </c:pt>
                <c:pt idx="11">
                  <c:v>27.455000000000155</c:v>
                </c:pt>
              </c:numCache>
            </c:numRef>
          </c:val>
        </c:ser>
        <c:ser>
          <c:idx val="8"/>
          <c:order val="8"/>
          <c:tx>
            <c:v>2009</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SUMMARY!$B$21:$M$21</c:f>
              <c:numCache>
                <c:ptCount val="12"/>
                <c:pt idx="0">
                  <c:v>35.889</c:v>
                </c:pt>
                <c:pt idx="1">
                  <c:v>46.75</c:v>
                </c:pt>
                <c:pt idx="2">
                  <c:v>99.25600000000001</c:v>
                </c:pt>
                <c:pt idx="3">
                  <c:v>161.828</c:v>
                </c:pt>
                <c:pt idx="4">
                  <c:v>177.926</c:v>
                </c:pt>
                <c:pt idx="5">
                  <c:v>182.61</c:v>
                </c:pt>
                <c:pt idx="6">
                  <c:v>175.39800000000002</c:v>
                </c:pt>
                <c:pt idx="7">
                  <c:v>183.3760000000001</c:v>
                </c:pt>
                <c:pt idx="8">
                  <c:v>116.47599999999989</c:v>
                </c:pt>
                <c:pt idx="9">
                  <c:v>75.5440000000001</c:v>
                </c:pt>
                <c:pt idx="10">
                  <c:v>25.787000000000035</c:v>
                </c:pt>
                <c:pt idx="11">
                  <c:v>18.416999999999916</c:v>
                </c:pt>
              </c:numCache>
            </c:numRef>
          </c:val>
        </c:ser>
        <c:ser>
          <c:idx val="9"/>
          <c:order val="9"/>
          <c:tx>
            <c:v>2010</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00FFFF"/>
              </a:solidFill>
            </c:spPr>
          </c:dPt>
          <c:dPt>
            <c:idx val="9"/>
            <c:invertIfNegative val="0"/>
            <c:spPr>
              <a:solidFill>
                <a:srgbClr val="00FFFF"/>
              </a:solidFill>
            </c:spPr>
          </c:dPt>
          <c:val>
            <c:numRef>
              <c:f>SUMMARY!$B$20:$M$20</c:f>
              <c:numCache>
                <c:ptCount val="12"/>
                <c:pt idx="0">
                  <c:v>25.976</c:v>
                </c:pt>
                <c:pt idx="1">
                  <c:v>26.345</c:v>
                </c:pt>
                <c:pt idx="2">
                  <c:v>94.625</c:v>
                </c:pt>
                <c:pt idx="3">
                  <c:v>193.34199999999998</c:v>
                </c:pt>
                <c:pt idx="4">
                  <c:v>20.29600000000005</c:v>
                </c:pt>
                <c:pt idx="5">
                  <c:v>201.86199999999997</c:v>
                </c:pt>
                <c:pt idx="6">
                  <c:v>200.38200000000006</c:v>
                </c:pt>
                <c:pt idx="7">
                  <c:v>142.88799999999992</c:v>
                </c:pt>
                <c:pt idx="8">
                  <c:v>105.77300000000002</c:v>
                </c:pt>
                <c:pt idx="9">
                  <c:v>72.49600000000021</c:v>
                </c:pt>
                <c:pt idx="10">
                  <c:v>21.451999999999998</c:v>
                </c:pt>
                <c:pt idx="11">
                  <c:v>7.945000000000164</c:v>
                </c:pt>
              </c:numCache>
            </c:numRef>
          </c:val>
        </c:ser>
        <c:ser>
          <c:idx val="10"/>
          <c:order val="10"/>
          <c:tx>
            <c:v>2011</c:v>
          </c:tx>
          <c:invertIfNegative val="0"/>
          <c:extLst>
            <c:ext xmlns:c14="http://schemas.microsoft.com/office/drawing/2007/8/2/chart" uri="{6F2FDCE9-48DA-4B69-8628-5D25D57E5C99}">
              <c14:invertSolidFillFmt>
                <c14:spPr>
                  <a:solidFill>
                    <a:srgbClr val="000000"/>
                  </a:solidFill>
                </c14:spPr>
              </c14:invertSolidFillFmt>
            </c:ext>
          </c:extLst>
          <c:val>
            <c:numRef>
              <c:f>SUMMARY!$B$19:$M$19</c:f>
              <c:numCache>
                <c:ptCount val="12"/>
                <c:pt idx="0">
                  <c:v>28.36</c:v>
                </c:pt>
                <c:pt idx="1">
                  <c:v>27.308999999999997</c:v>
                </c:pt>
                <c:pt idx="2">
                  <c:v>109.76200000000001</c:v>
                </c:pt>
                <c:pt idx="3">
                  <c:v>192.006</c:v>
                </c:pt>
                <c:pt idx="4">
                  <c:v>189.80400000000003</c:v>
                </c:pt>
                <c:pt idx="5">
                  <c:v>163.74</c:v>
                </c:pt>
                <c:pt idx="6">
                  <c:v>151.46499999999992</c:v>
                </c:pt>
                <c:pt idx="7">
                  <c:v>136.20600000000002</c:v>
                </c:pt>
                <c:pt idx="8">
                  <c:v>117.06500000000005</c:v>
                </c:pt>
                <c:pt idx="9">
                  <c:v>94.57899999999995</c:v>
                </c:pt>
                <c:pt idx="10">
                  <c:v>48.06099999999992</c:v>
                </c:pt>
                <c:pt idx="11">
                  <c:v>19.31600000000003</c:v>
                </c:pt>
              </c:numCache>
            </c:numRef>
          </c:val>
        </c:ser>
        <c:axId val="57243439"/>
        <c:axId val="18021480"/>
      </c:barChart>
      <c:catAx>
        <c:axId val="57243439"/>
        <c:scaling>
          <c:orientation val="minMax"/>
        </c:scaling>
        <c:axPos val="b"/>
        <c:delete val="0"/>
        <c:numFmt formatCode="General" sourceLinked="1"/>
        <c:majorTickMark val="out"/>
        <c:minorTickMark val="none"/>
        <c:tickLblPos val="nextTo"/>
        <c:txPr>
          <a:bodyPr/>
          <a:lstStyle/>
          <a:p>
            <a:pPr>
              <a:defRPr lang="en-US" cap="none" sz="900" b="1" i="0" u="none" baseline="0">
                <a:latin typeface="Times New Roman"/>
                <a:ea typeface="Times New Roman"/>
                <a:cs typeface="Times New Roman"/>
              </a:defRPr>
            </a:pPr>
          </a:p>
        </c:txPr>
        <c:crossAx val="18021480"/>
        <c:crosses val="autoZero"/>
        <c:auto val="1"/>
        <c:lblOffset val="100"/>
        <c:noMultiLvlLbl val="0"/>
      </c:catAx>
      <c:valAx>
        <c:axId val="18021480"/>
        <c:scaling>
          <c:orientation val="minMax"/>
          <c:max val="220"/>
        </c:scaling>
        <c:axPos val="l"/>
        <c:title>
          <c:tx>
            <c:rich>
              <a:bodyPr vert="horz" rot="-5400000" anchor="ctr"/>
              <a:lstStyle/>
              <a:p>
                <a:pPr algn="ctr">
                  <a:defRPr/>
                </a:pPr>
                <a:r>
                  <a:rPr lang="en-US" cap="none" sz="1100" b="1" i="0" u="none" baseline="0"/>
                  <a:t>kWh</a:t>
                </a:r>
              </a:p>
            </c:rich>
          </c:tx>
          <c:layout>
            <c:manualLayout>
              <c:xMode val="factor"/>
              <c:yMode val="factor"/>
              <c:x val="0.00775"/>
              <c:y val="0.154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pPr>
          </a:p>
        </c:txPr>
        <c:crossAx val="57243439"/>
        <c:crossesAt val="1"/>
        <c:crossBetween val="between"/>
        <c:dispUnits/>
        <c:majorUnit val="10"/>
        <c:minorUnit val="0.45"/>
      </c:valAx>
      <c:spPr>
        <a:solidFill>
          <a:srgbClr val="CCFFFF"/>
        </a:solidFill>
        <a:ln w="12700">
          <a:solidFill>
            <a:srgbClr val="808080"/>
          </a:solidFill>
        </a:ln>
      </c:spPr>
    </c:plotArea>
    <c:legend>
      <c:legendPos val="r"/>
      <c:layout>
        <c:manualLayout>
          <c:xMode val="edge"/>
          <c:yMode val="edge"/>
          <c:x val="0.1315"/>
          <c:y val="0.212"/>
          <c:w val="0.07225"/>
          <c:h val="0.2615"/>
        </c:manualLayout>
      </c:layout>
      <c:overlay val="0"/>
      <c:txPr>
        <a:bodyPr vert="horz" rot="0"/>
        <a:lstStyle/>
        <a:p>
          <a:pPr>
            <a:defRPr lang="en-US" cap="none" sz="11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NOVEMBER 2011</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NUMBERS!$C$4:$C$33</c:f>
              <c:numCache>
                <c:ptCount val="30"/>
                <c:pt idx="0">
                  <c:v>3.050999999999931</c:v>
                </c:pt>
                <c:pt idx="1">
                  <c:v>1.183999999999969</c:v>
                </c:pt>
                <c:pt idx="2">
                  <c:v>0</c:v>
                </c:pt>
                <c:pt idx="3">
                  <c:v>4.828999999999951</c:v>
                </c:pt>
                <c:pt idx="4">
                  <c:v>2.8220000000001164</c:v>
                </c:pt>
                <c:pt idx="5">
                  <c:v>0</c:v>
                </c:pt>
                <c:pt idx="6">
                  <c:v>0</c:v>
                </c:pt>
                <c:pt idx="7">
                  <c:v>1.5260000000000673</c:v>
                </c:pt>
                <c:pt idx="8">
                  <c:v>1.4459999999999127</c:v>
                </c:pt>
                <c:pt idx="9">
                  <c:v>3.8299999999999272</c:v>
                </c:pt>
                <c:pt idx="10">
                  <c:v>0.8910000000000764</c:v>
                </c:pt>
                <c:pt idx="11">
                  <c:v>2.3199999999999363</c:v>
                </c:pt>
                <c:pt idx="12">
                  <c:v>3.328999999999951</c:v>
                </c:pt>
                <c:pt idx="13">
                  <c:v>1.1490000000001146</c:v>
                </c:pt>
                <c:pt idx="14">
                  <c:v>2.0730000000000928</c:v>
                </c:pt>
                <c:pt idx="15">
                  <c:v>3.3539999999998145</c:v>
                </c:pt>
                <c:pt idx="16">
                  <c:v>0</c:v>
                </c:pt>
                <c:pt idx="17">
                  <c:v>0</c:v>
                </c:pt>
                <c:pt idx="18">
                  <c:v>0.3079999999999927</c:v>
                </c:pt>
                <c:pt idx="19">
                  <c:v>0.1310000000000855</c:v>
                </c:pt>
                <c:pt idx="20">
                  <c:v>2.4329999999999927</c:v>
                </c:pt>
                <c:pt idx="21">
                  <c:v>0.15300000000002</c:v>
                </c:pt>
                <c:pt idx="22">
                  <c:v>3.336999999999989</c:v>
                </c:pt>
                <c:pt idx="23">
                  <c:v>1.8589999999999236</c:v>
                </c:pt>
                <c:pt idx="24">
                  <c:v>0</c:v>
                </c:pt>
                <c:pt idx="25">
                  <c:v>1.1539999999999964</c:v>
                </c:pt>
                <c:pt idx="26">
                  <c:v>0.7840000000001055</c:v>
                </c:pt>
                <c:pt idx="27">
                  <c:v>2.6569999999999254</c:v>
                </c:pt>
                <c:pt idx="28">
                  <c:v>0.4680000000000746</c:v>
                </c:pt>
                <c:pt idx="29">
                  <c:v>2.9729999999999563</c:v>
                </c:pt>
              </c:numCache>
            </c:numRef>
          </c:val>
        </c:ser>
        <c:axId val="192956"/>
        <c:axId val="14085789"/>
      </c:barChart>
      <c:catAx>
        <c:axId val="19295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4085789"/>
        <c:crosses val="autoZero"/>
        <c:auto val="1"/>
        <c:lblOffset val="100"/>
        <c:noMultiLvlLbl val="0"/>
      </c:catAx>
      <c:valAx>
        <c:axId val="14085789"/>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19295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DECEMBER 2011</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NUMBERS!$B$4:$B$34</c:f>
              <c:numCache>
                <c:ptCount val="31"/>
                <c:pt idx="0">
                  <c:v>0.02299999999991087</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13.439000000000078</c:v>
                </c:pt>
                <c:pt idx="19">
                  <c:v>1.11200000000008</c:v>
                </c:pt>
                <c:pt idx="20">
                  <c:v>0</c:v>
                </c:pt>
                <c:pt idx="21">
                  <c:v>0</c:v>
                </c:pt>
                <c:pt idx="22">
                  <c:v>0</c:v>
                </c:pt>
                <c:pt idx="23">
                  <c:v>0</c:v>
                </c:pt>
                <c:pt idx="24">
                  <c:v>0</c:v>
                </c:pt>
                <c:pt idx="25">
                  <c:v>0</c:v>
                </c:pt>
                <c:pt idx="26">
                  <c:v>0</c:v>
                </c:pt>
                <c:pt idx="27">
                  <c:v>0</c:v>
                </c:pt>
                <c:pt idx="28">
                  <c:v>3.7129999999999654</c:v>
                </c:pt>
                <c:pt idx="29">
                  <c:v>1.0289999999999964</c:v>
                </c:pt>
                <c:pt idx="30">
                  <c:v>0</c:v>
                </c:pt>
              </c:numCache>
            </c:numRef>
          </c:val>
        </c:ser>
        <c:axId val="21629638"/>
        <c:axId val="35459703"/>
      </c:barChart>
      <c:catAx>
        <c:axId val="21629638"/>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35459703"/>
        <c:crosses val="autoZero"/>
        <c:auto val="1"/>
        <c:lblOffset val="100"/>
        <c:noMultiLvlLbl val="0"/>
      </c:catAx>
      <c:valAx>
        <c:axId val="35459703"/>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21629638"/>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GELEVERDE ENERGIE PER M2 EN PER DAG
2011 (2,8 m2, 230 liter- SOLES-2)</a:t>
            </a:r>
          </a:p>
        </c:rich>
      </c:tx>
      <c:layout/>
      <c:spPr>
        <a:noFill/>
        <a:ln>
          <a:noFill/>
        </a:ln>
      </c:spPr>
    </c:title>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SUMMARY!$B$34:$M$34</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SUMMARY!$B$35:$M$35</c:f>
              <c:numCache>
                <c:ptCount val="12"/>
                <c:pt idx="0">
                  <c:v>0.32672811059907836</c:v>
                </c:pt>
                <c:pt idx="1">
                  <c:v>0.3369794188861986</c:v>
                </c:pt>
                <c:pt idx="2">
                  <c:v>0.6564722222222223</c:v>
                </c:pt>
                <c:pt idx="3">
                  <c:v>1.0638005952380953</c:v>
                </c:pt>
                <c:pt idx="4">
                  <c:v>1.294325922421949</c:v>
                </c:pt>
                <c:pt idx="5">
                  <c:v>1.4028827940015787</c:v>
                </c:pt>
                <c:pt idx="6">
                  <c:v>1.4529076819407007</c:v>
                </c:pt>
                <c:pt idx="7">
                  <c:v>1.4677425044091712</c:v>
                </c:pt>
                <c:pt idx="8">
                  <c:v>1.4595983778126638</c:v>
                </c:pt>
                <c:pt idx="9">
                  <c:v>1.4218703007518798</c:v>
                </c:pt>
                <c:pt idx="10">
                  <c:v>1.3455485457656118</c:v>
                </c:pt>
                <c:pt idx="11">
                  <c:v>1.25016927592955</c:v>
                </c:pt>
              </c:numCache>
            </c:numRef>
          </c:val>
          <c:smooth val="1"/>
        </c:ser>
        <c:marker val="1"/>
        <c:axId val="40499625"/>
        <c:axId val="3682610"/>
      </c:lineChart>
      <c:catAx>
        <c:axId val="40499625"/>
        <c:scaling>
          <c:orientation val="minMax"/>
        </c:scaling>
        <c:axPos val="b"/>
        <c:delete val="0"/>
        <c:numFmt formatCode="General" sourceLinked="1"/>
        <c:majorTickMark val="out"/>
        <c:minorTickMark val="none"/>
        <c:tickLblPos val="nextTo"/>
        <c:crossAx val="3682610"/>
        <c:crosses val="autoZero"/>
        <c:auto val="1"/>
        <c:lblOffset val="100"/>
        <c:noMultiLvlLbl val="0"/>
      </c:catAx>
      <c:valAx>
        <c:axId val="3682610"/>
        <c:scaling>
          <c:orientation val="minMax"/>
          <c:max val="1.6"/>
        </c:scaling>
        <c:axPos val="l"/>
        <c:majorGridlines/>
        <c:delete val="0"/>
        <c:numFmt formatCode="General" sourceLinked="1"/>
        <c:majorTickMark val="out"/>
        <c:minorTickMark val="none"/>
        <c:tickLblPos val="nextTo"/>
        <c:txPr>
          <a:bodyPr/>
          <a:lstStyle/>
          <a:p>
            <a:pPr>
              <a:defRPr lang="en-US" cap="none" sz="925" b="1" i="0" u="none" baseline="0"/>
            </a:pPr>
          </a:p>
        </c:txPr>
        <c:crossAx val="40499625"/>
        <c:crossesAt val="1"/>
        <c:crossBetween val="between"/>
        <c:dispUnits/>
        <c:majorUnit val="0.1"/>
        <c:minorUnit val="0.0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PROGNOSE GEGENEREERDE JAARLIJKSE ENERGIEWINST (365 DAGEN)
2011 (systeem 2,8 m2, 150+80 Liter-SOLES-2)</a:t>
            </a:r>
          </a:p>
        </c:rich>
      </c:tx>
      <c:layout/>
      <c:spPr>
        <a:noFill/>
        <a:ln>
          <a:noFill/>
        </a:ln>
      </c:spPr>
    </c:title>
    <c:plotArea>
      <c:layout>
        <c:manualLayout>
          <c:xMode val="edge"/>
          <c:yMode val="edge"/>
          <c:x val="0.02825"/>
          <c:y val="0.10625"/>
          <c:w val="0.95975"/>
          <c:h val="0.871"/>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cat>
            <c:strRef>
              <c:f>SUMMARY!$B$39:$M$39</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SUMMARY!$B$40:$M$40</c:f>
              <c:numCache>
                <c:ptCount val="12"/>
                <c:pt idx="0">
                  <c:v>1.202098064516129</c:v>
                </c:pt>
                <c:pt idx="1">
                  <c:v>1.2398146779661017</c:v>
                </c:pt>
                <c:pt idx="2">
                  <c:v>2.4152926000000003</c:v>
                </c:pt>
                <c:pt idx="3">
                  <c:v>3.9139351500000004</c:v>
                </c:pt>
                <c:pt idx="4">
                  <c:v>4.762083933774835</c:v>
                </c:pt>
                <c:pt idx="5">
                  <c:v>5.1614863756906075</c:v>
                </c:pt>
                <c:pt idx="6">
                  <c:v>5.345537943396225</c:v>
                </c:pt>
                <c:pt idx="7">
                  <c:v>5.400118222222222</c:v>
                </c:pt>
                <c:pt idx="8">
                  <c:v>5.3701543516483525</c:v>
                </c:pt>
                <c:pt idx="9">
                  <c:v>5.231345210526316</c:v>
                </c:pt>
                <c:pt idx="10">
                  <c:v>4.9505422095808385</c:v>
                </c:pt>
                <c:pt idx="11">
                  <c:v>4.5996228</c:v>
                </c:pt>
              </c:numCache>
            </c:numRef>
          </c:val>
          <c:smooth val="1"/>
        </c:ser>
        <c:axId val="395075"/>
        <c:axId val="28840476"/>
      </c:lineChart>
      <c:catAx>
        <c:axId val="395075"/>
        <c:scaling>
          <c:orientation val="minMax"/>
        </c:scaling>
        <c:axPos val="b"/>
        <c:delete val="0"/>
        <c:numFmt formatCode="General" sourceLinked="1"/>
        <c:majorTickMark val="out"/>
        <c:minorTickMark val="none"/>
        <c:tickLblPos val="nextTo"/>
        <c:crossAx val="28840476"/>
        <c:crosses val="autoZero"/>
        <c:auto val="1"/>
        <c:lblOffset val="100"/>
        <c:noMultiLvlLbl val="0"/>
      </c:catAx>
      <c:valAx>
        <c:axId val="28840476"/>
        <c:scaling>
          <c:orientation val="minMax"/>
          <c:max val="6"/>
        </c:scaling>
        <c:axPos val="l"/>
        <c:title>
          <c:tx>
            <c:rich>
              <a:bodyPr vert="horz" rot="-5400000" anchor="ctr"/>
              <a:lstStyle/>
              <a:p>
                <a:pPr algn="ctr">
                  <a:defRPr/>
                </a:pPr>
                <a:r>
                  <a:rPr lang="en-US" cap="none" sz="900" b="1" i="0" u="none" baseline="0"/>
                  <a:t>GigaJoule</a:t>
                </a:r>
              </a:p>
            </c:rich>
          </c:tx>
          <c:layout/>
          <c:overlay val="0"/>
          <c:spPr>
            <a:noFill/>
            <a:ln>
              <a:noFill/>
            </a:ln>
          </c:spPr>
        </c:title>
        <c:majorGridlines/>
        <c:delete val="0"/>
        <c:numFmt formatCode="General" sourceLinked="1"/>
        <c:majorTickMark val="out"/>
        <c:minorTickMark val="none"/>
        <c:tickLblPos val="nextTo"/>
        <c:crossAx val="395075"/>
        <c:crossesAt val="1"/>
        <c:crossBetween val="between"/>
        <c:dispUnits/>
        <c:majorUnit val="0.5"/>
        <c:minorUnit val="0.1"/>
      </c:valAx>
      <c:spPr>
        <a:solidFill>
          <a:srgbClr val="C0C0C0"/>
        </a:solidFill>
        <a:ln w="12700">
          <a:solidFill>
            <a:srgbClr val="CCFFFF"/>
          </a:solidFill>
        </a:ln>
      </c:spPr>
    </c:plotArea>
    <c:plotVisOnly val="1"/>
    <c:dispBlanksAs val="gap"/>
    <c:showDLblsOverMax val="0"/>
  </c:chart>
  <c:spPr>
    <a:noFill/>
    <a:ln>
      <a:noFill/>
    </a:ln>
  </c:spPr>
  <c:txPr>
    <a:bodyPr vert="horz" rot="0"/>
    <a:lstStyle/>
    <a:p>
      <a:pPr>
        <a:defRPr lang="en-US" cap="none" sz="875"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latin typeface="Times New Roman"/>
                <a:ea typeface="Times New Roman"/>
                <a:cs typeface="Times New Roman"/>
              </a:rPr>
              <a:t>GEMETEN ENERGIEOPBRENGST /DAG EN PER MAAND
JAAR 2011 </a:t>
            </a:r>
            <a:r>
              <a:rPr lang="en-US" cap="none" sz="800" b="1" i="0" u="none" baseline="0">
                <a:latin typeface="Times New Roman"/>
                <a:ea typeface="Times New Roman"/>
                <a:cs typeface="Times New Roman"/>
              </a:rPr>
              <a:t>(COPYRIGHT LOCUTIS ENERGY SYSTEMS)</a:t>
            </a:r>
            <a:r>
              <a:rPr lang="en-US" cap="none" sz="1725" b="1" i="0" u="none" baseline="0">
                <a:latin typeface="Times New Roman"/>
                <a:ea typeface="Times New Roman"/>
                <a:cs typeface="Times New Roman"/>
              </a:rPr>
              <a:t> </a:t>
            </a:r>
          </a:p>
        </c:rich>
      </c:tx>
      <c:layout>
        <c:manualLayout>
          <c:xMode val="factor"/>
          <c:yMode val="factor"/>
          <c:x val="-0.01825"/>
          <c:y val="-0.02"/>
        </c:manualLayout>
      </c:layout>
      <c:spPr>
        <a:noFill/>
        <a:ln>
          <a:noFill/>
        </a:ln>
      </c:spPr>
    </c:title>
    <c:view3D>
      <c:rotX val="15"/>
      <c:rotY val="20"/>
      <c:depthPercent val="100"/>
      <c:rAngAx val="0"/>
      <c:perspective val="30"/>
    </c:view3D>
    <c:plotArea>
      <c:layout>
        <c:manualLayout>
          <c:xMode val="edge"/>
          <c:yMode val="edge"/>
          <c:x val="0.04825"/>
          <c:y val="0.12175"/>
          <c:w val="0.94275"/>
          <c:h val="0.87825"/>
        </c:manualLayout>
      </c:layout>
      <c:bar3DChart>
        <c:barDir val="col"/>
        <c:grouping val="standard"/>
        <c:varyColors val="0"/>
        <c:ser>
          <c:idx val="0"/>
          <c:order val="0"/>
          <c:tx>
            <c:strRef>
              <c:f>NUMBERS!$B$2</c:f>
              <c:strCache>
                <c:ptCount val="1"/>
                <c:pt idx="0">
                  <c:v>DECEMBER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NUMBERS!$B$4:$B$34</c:f>
              <c:numCache>
                <c:ptCount val="31"/>
                <c:pt idx="0">
                  <c:v>0.02299999999991087</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13.439000000000078</c:v>
                </c:pt>
                <c:pt idx="19">
                  <c:v>1.11200000000008</c:v>
                </c:pt>
                <c:pt idx="20">
                  <c:v>0</c:v>
                </c:pt>
                <c:pt idx="21">
                  <c:v>0</c:v>
                </c:pt>
                <c:pt idx="22">
                  <c:v>0</c:v>
                </c:pt>
                <c:pt idx="23">
                  <c:v>0</c:v>
                </c:pt>
                <c:pt idx="24">
                  <c:v>0</c:v>
                </c:pt>
                <c:pt idx="25">
                  <c:v>0</c:v>
                </c:pt>
                <c:pt idx="26">
                  <c:v>0</c:v>
                </c:pt>
                <c:pt idx="27">
                  <c:v>0</c:v>
                </c:pt>
                <c:pt idx="28">
                  <c:v>3.7129999999999654</c:v>
                </c:pt>
                <c:pt idx="29">
                  <c:v>1.0289999999999964</c:v>
                </c:pt>
                <c:pt idx="30">
                  <c:v>0</c:v>
                </c:pt>
              </c:numCache>
            </c:numRef>
          </c:val>
          <c:shape val="box"/>
        </c:ser>
        <c:ser>
          <c:idx val="1"/>
          <c:order val="1"/>
          <c:tx>
            <c:strRef>
              <c:f>NUMBERS!$C$2</c:f>
              <c:strCache>
                <c:ptCount val="1"/>
                <c:pt idx="0">
                  <c:v>NOVEMBER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NUMBERS!$C$4:$C$34</c:f>
              <c:numCache>
                <c:ptCount val="31"/>
                <c:pt idx="0">
                  <c:v>3.050999999999931</c:v>
                </c:pt>
                <c:pt idx="1">
                  <c:v>1.183999999999969</c:v>
                </c:pt>
                <c:pt idx="2">
                  <c:v>0</c:v>
                </c:pt>
                <c:pt idx="3">
                  <c:v>4.828999999999951</c:v>
                </c:pt>
                <c:pt idx="4">
                  <c:v>2.8220000000001164</c:v>
                </c:pt>
                <c:pt idx="5">
                  <c:v>0</c:v>
                </c:pt>
                <c:pt idx="6">
                  <c:v>0</c:v>
                </c:pt>
                <c:pt idx="7">
                  <c:v>1.5260000000000673</c:v>
                </c:pt>
                <c:pt idx="8">
                  <c:v>1.4459999999999127</c:v>
                </c:pt>
                <c:pt idx="9">
                  <c:v>3.8299999999999272</c:v>
                </c:pt>
                <c:pt idx="10">
                  <c:v>0.8910000000000764</c:v>
                </c:pt>
                <c:pt idx="11">
                  <c:v>2.3199999999999363</c:v>
                </c:pt>
                <c:pt idx="12">
                  <c:v>3.328999999999951</c:v>
                </c:pt>
                <c:pt idx="13">
                  <c:v>1.1490000000001146</c:v>
                </c:pt>
                <c:pt idx="14">
                  <c:v>2.0730000000000928</c:v>
                </c:pt>
                <c:pt idx="15">
                  <c:v>3.3539999999998145</c:v>
                </c:pt>
                <c:pt idx="16">
                  <c:v>0</c:v>
                </c:pt>
                <c:pt idx="17">
                  <c:v>0</c:v>
                </c:pt>
                <c:pt idx="18">
                  <c:v>0.3079999999999927</c:v>
                </c:pt>
                <c:pt idx="19">
                  <c:v>0.1310000000000855</c:v>
                </c:pt>
                <c:pt idx="20">
                  <c:v>2.4329999999999927</c:v>
                </c:pt>
                <c:pt idx="21">
                  <c:v>0.15300000000002</c:v>
                </c:pt>
                <c:pt idx="22">
                  <c:v>3.336999999999989</c:v>
                </c:pt>
                <c:pt idx="23">
                  <c:v>1.8589999999999236</c:v>
                </c:pt>
                <c:pt idx="24">
                  <c:v>0</c:v>
                </c:pt>
                <c:pt idx="25">
                  <c:v>1.1539999999999964</c:v>
                </c:pt>
                <c:pt idx="26">
                  <c:v>0.7840000000001055</c:v>
                </c:pt>
                <c:pt idx="27">
                  <c:v>2.6569999999999254</c:v>
                </c:pt>
                <c:pt idx="28">
                  <c:v>0.4680000000000746</c:v>
                </c:pt>
                <c:pt idx="29">
                  <c:v>2.9729999999999563</c:v>
                </c:pt>
              </c:numCache>
            </c:numRef>
          </c:val>
          <c:shape val="box"/>
        </c:ser>
        <c:ser>
          <c:idx val="2"/>
          <c:order val="2"/>
          <c:tx>
            <c:strRef>
              <c:f>NUMBERS!$D$2</c:f>
              <c:strCache>
                <c:ptCount val="1"/>
                <c:pt idx="0">
                  <c:v>OKTOBER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NUMBERS!$D$4:$D$34</c:f>
              <c:numCache>
                <c:ptCount val="31"/>
                <c:pt idx="0">
                  <c:v>7.444999999999936</c:v>
                </c:pt>
                <c:pt idx="1">
                  <c:v>7.2690000000000055</c:v>
                </c:pt>
                <c:pt idx="2">
                  <c:v>2.127999999999929</c:v>
                </c:pt>
                <c:pt idx="3">
                  <c:v>1.0579999999999927</c:v>
                </c:pt>
                <c:pt idx="4">
                  <c:v>2.5980000000001837</c:v>
                </c:pt>
                <c:pt idx="5">
                  <c:v>1.7239999999999327</c:v>
                </c:pt>
                <c:pt idx="6">
                  <c:v>2.0039999999999054</c:v>
                </c:pt>
                <c:pt idx="7">
                  <c:v>0</c:v>
                </c:pt>
                <c:pt idx="8">
                  <c:v>1.15300000000002</c:v>
                </c:pt>
                <c:pt idx="9">
                  <c:v>0.48700000000008004</c:v>
                </c:pt>
                <c:pt idx="10">
                  <c:v>-1</c:v>
                </c:pt>
                <c:pt idx="11">
                  <c:v>6.5909999999998945</c:v>
                </c:pt>
                <c:pt idx="12">
                  <c:v>5.894999999999982</c:v>
                </c:pt>
                <c:pt idx="13">
                  <c:v>7.211000000000013</c:v>
                </c:pt>
                <c:pt idx="14">
                  <c:v>6.508000000000038</c:v>
                </c:pt>
                <c:pt idx="15">
                  <c:v>1.9770000000000891</c:v>
                </c:pt>
                <c:pt idx="16">
                  <c:v>1.9949999999998909</c:v>
                </c:pt>
                <c:pt idx="17">
                  <c:v>1.8949999999999818</c:v>
                </c:pt>
                <c:pt idx="18">
                  <c:v>1.6280000000001564</c:v>
                </c:pt>
                <c:pt idx="19">
                  <c:v>4.375999999999976</c:v>
                </c:pt>
                <c:pt idx="20">
                  <c:v>5.358999999999924</c:v>
                </c:pt>
                <c:pt idx="21">
                  <c:v>5.358999999999924</c:v>
                </c:pt>
                <c:pt idx="22">
                  <c:v>5.206000000000131</c:v>
                </c:pt>
                <c:pt idx="23">
                  <c:v>4.959999999999809</c:v>
                </c:pt>
                <c:pt idx="24">
                  <c:v>0</c:v>
                </c:pt>
                <c:pt idx="25">
                  <c:v>3.1660000000001673</c:v>
                </c:pt>
                <c:pt idx="26">
                  <c:v>2.3129999999998745</c:v>
                </c:pt>
                <c:pt idx="27">
                  <c:v>0.09400000000005093</c:v>
                </c:pt>
                <c:pt idx="28">
                  <c:v>0.7339999999999236</c:v>
                </c:pt>
                <c:pt idx="29">
                  <c:v>0</c:v>
                </c:pt>
                <c:pt idx="30">
                  <c:v>4.44600000000014</c:v>
                </c:pt>
              </c:numCache>
            </c:numRef>
          </c:val>
          <c:shape val="box"/>
        </c:ser>
        <c:ser>
          <c:idx val="3"/>
          <c:order val="3"/>
          <c:tx>
            <c:strRef>
              <c:f>NUMBERS!$E$2</c:f>
              <c:strCache>
                <c:ptCount val="1"/>
                <c:pt idx="0">
                  <c:v>SEPTEMBER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NUMBERS!$E$4:$E$34</c:f>
              <c:numCache>
                <c:ptCount val="31"/>
                <c:pt idx="0">
                  <c:v>5.4920000000000755</c:v>
                </c:pt>
                <c:pt idx="1">
                  <c:v>6.821000000000026</c:v>
                </c:pt>
                <c:pt idx="2">
                  <c:v>7.841999999999871</c:v>
                </c:pt>
                <c:pt idx="3">
                  <c:v>1.6580000000001291</c:v>
                </c:pt>
                <c:pt idx="4">
                  <c:v>3.62299999999982</c:v>
                </c:pt>
                <c:pt idx="5">
                  <c:v>0.10800000000017462</c:v>
                </c:pt>
                <c:pt idx="6">
                  <c:v>2.3559999999999945</c:v>
                </c:pt>
                <c:pt idx="7">
                  <c:v>0.35799999999994725</c:v>
                </c:pt>
                <c:pt idx="8">
                  <c:v>1.4519999999999982</c:v>
                </c:pt>
                <c:pt idx="9">
                  <c:v>4.163999999999987</c:v>
                </c:pt>
                <c:pt idx="10">
                  <c:v>0.5070000000000618</c:v>
                </c:pt>
                <c:pt idx="11">
                  <c:v>1.9120000000000346</c:v>
                </c:pt>
                <c:pt idx="12">
                  <c:v>4.583999999999833</c:v>
                </c:pt>
                <c:pt idx="13">
                  <c:v>2.52800000000002</c:v>
                </c:pt>
                <c:pt idx="14">
                  <c:v>6.971000000000004</c:v>
                </c:pt>
                <c:pt idx="15">
                  <c:v>4.630000000000109</c:v>
                </c:pt>
                <c:pt idx="16">
                  <c:v>0.14899999999988722</c:v>
                </c:pt>
                <c:pt idx="17">
                  <c:v>2.630000000000109</c:v>
                </c:pt>
                <c:pt idx="18">
                  <c:v>3.923999999999978</c:v>
                </c:pt>
                <c:pt idx="19">
                  <c:v>1.099999999999909</c:v>
                </c:pt>
                <c:pt idx="20">
                  <c:v>0.8970000000001619</c:v>
                </c:pt>
                <c:pt idx="21">
                  <c:v>4.607999999999947</c:v>
                </c:pt>
                <c:pt idx="22">
                  <c:v>6.830999999999904</c:v>
                </c:pt>
                <c:pt idx="23">
                  <c:v>7.126999999999953</c:v>
                </c:pt>
                <c:pt idx="24">
                  <c:v>7.2150000000001455</c:v>
                </c:pt>
                <c:pt idx="25">
                  <c:v>2.41599999999994</c:v>
                </c:pt>
                <c:pt idx="26">
                  <c:v>0.9780000000000655</c:v>
                </c:pt>
                <c:pt idx="27">
                  <c:v>8.245999999999867</c:v>
                </c:pt>
                <c:pt idx="28">
                  <c:v>7.738000000000056</c:v>
                </c:pt>
                <c:pt idx="29">
                  <c:v>8.200000000000045</c:v>
                </c:pt>
              </c:numCache>
            </c:numRef>
          </c:val>
          <c:shape val="box"/>
        </c:ser>
        <c:ser>
          <c:idx val="4"/>
          <c:order val="4"/>
          <c:tx>
            <c:strRef>
              <c:f>NUMBERS!$F$2</c:f>
              <c:strCache>
                <c:ptCount val="1"/>
                <c:pt idx="0">
                  <c:v>AUGUSTUS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NUMBERS!$F$4:$F$34</c:f>
              <c:numCache>
                <c:ptCount val="31"/>
                <c:pt idx="0">
                  <c:v>10.469000000000051</c:v>
                </c:pt>
                <c:pt idx="1">
                  <c:v>5.5470000000000255</c:v>
                </c:pt>
                <c:pt idx="2">
                  <c:v>0.21600000000000819</c:v>
                </c:pt>
                <c:pt idx="3">
                  <c:v>4.958999999999946</c:v>
                </c:pt>
                <c:pt idx="4">
                  <c:v>7.781000000000063</c:v>
                </c:pt>
                <c:pt idx="5">
                  <c:v>2.366999999999962</c:v>
                </c:pt>
                <c:pt idx="6">
                  <c:v>7.091000000000008</c:v>
                </c:pt>
                <c:pt idx="7">
                  <c:v>6.222999999999956</c:v>
                </c:pt>
                <c:pt idx="8">
                  <c:v>4.375</c:v>
                </c:pt>
                <c:pt idx="9">
                  <c:v>1.5579999999999927</c:v>
                </c:pt>
                <c:pt idx="10">
                  <c:v>0.6920000000000073</c:v>
                </c:pt>
                <c:pt idx="11">
                  <c:v>2.70900000000006</c:v>
                </c:pt>
                <c:pt idx="12">
                  <c:v>0.39599999999995816</c:v>
                </c:pt>
                <c:pt idx="13">
                  <c:v>7.36099999999999</c:v>
                </c:pt>
                <c:pt idx="14">
                  <c:v>10.19500000000005</c:v>
                </c:pt>
                <c:pt idx="15">
                  <c:v>6.149000000000001</c:v>
                </c:pt>
                <c:pt idx="16">
                  <c:v>6.510999999999967</c:v>
                </c:pt>
                <c:pt idx="17">
                  <c:v>0.05600000000004002</c:v>
                </c:pt>
                <c:pt idx="18">
                  <c:v>8.418000000000006</c:v>
                </c:pt>
                <c:pt idx="19">
                  <c:v>7.046999999999912</c:v>
                </c:pt>
                <c:pt idx="20">
                  <c:v>3.7590000000000146</c:v>
                </c:pt>
                <c:pt idx="21">
                  <c:v>4.923999999999978</c:v>
                </c:pt>
                <c:pt idx="22">
                  <c:v>3.927000000000021</c:v>
                </c:pt>
                <c:pt idx="23">
                  <c:v>0.05899999999996908</c:v>
                </c:pt>
                <c:pt idx="24">
                  <c:v>6.451000000000022</c:v>
                </c:pt>
                <c:pt idx="25">
                  <c:v>0.8050000000000637</c:v>
                </c:pt>
                <c:pt idx="26">
                  <c:v>1.40199999999993</c:v>
                </c:pt>
                <c:pt idx="27">
                  <c:v>2.41700000000003</c:v>
                </c:pt>
                <c:pt idx="28">
                  <c:v>3.4640000000000555</c:v>
                </c:pt>
                <c:pt idx="29">
                  <c:v>5.621999999999957</c:v>
                </c:pt>
                <c:pt idx="30">
                  <c:v>3.255999999999972</c:v>
                </c:pt>
              </c:numCache>
            </c:numRef>
          </c:val>
          <c:shape val="box"/>
        </c:ser>
        <c:ser>
          <c:idx val="5"/>
          <c:order val="5"/>
          <c:tx>
            <c:strRef>
              <c:f>NUMBERS!$G$2</c:f>
              <c:strCache>
                <c:ptCount val="1"/>
                <c:pt idx="0">
                  <c:v>JULI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NUMBERS!$G$4:$G$34</c:f>
              <c:numCache>
                <c:ptCount val="31"/>
                <c:pt idx="0">
                  <c:v>6.725999999999999</c:v>
                </c:pt>
                <c:pt idx="1">
                  <c:v>5.536999999999921</c:v>
                </c:pt>
                <c:pt idx="2">
                  <c:v>10.013000000000034</c:v>
                </c:pt>
                <c:pt idx="3">
                  <c:v>8.565000000000055</c:v>
                </c:pt>
                <c:pt idx="4">
                  <c:v>10.267999999999915</c:v>
                </c:pt>
                <c:pt idx="5">
                  <c:v>5.253000000000043</c:v>
                </c:pt>
                <c:pt idx="6">
                  <c:v>5.793999999999983</c:v>
                </c:pt>
                <c:pt idx="7">
                  <c:v>3.7899999999999636</c:v>
                </c:pt>
                <c:pt idx="8">
                  <c:v>6.585000000000036</c:v>
                </c:pt>
                <c:pt idx="9">
                  <c:v>9.75</c:v>
                </c:pt>
                <c:pt idx="10">
                  <c:v>8.020999999999958</c:v>
                </c:pt>
                <c:pt idx="11">
                  <c:v>4.377000000000066</c:v>
                </c:pt>
                <c:pt idx="12">
                  <c:v>0.1150000000000091</c:v>
                </c:pt>
                <c:pt idx="13">
                  <c:v>0</c:v>
                </c:pt>
                <c:pt idx="14">
                  <c:v>11.613999999999919</c:v>
                </c:pt>
                <c:pt idx="15">
                  <c:v>0.8440000000000509</c:v>
                </c:pt>
                <c:pt idx="16">
                  <c:v>4.308999999999969</c:v>
                </c:pt>
                <c:pt idx="17">
                  <c:v>0.3509999999999991</c:v>
                </c:pt>
                <c:pt idx="18">
                  <c:v>5.599000000000046</c:v>
                </c:pt>
                <c:pt idx="19">
                  <c:v>4.624000000000024</c:v>
                </c:pt>
                <c:pt idx="20">
                  <c:v>4.3940000000000055</c:v>
                </c:pt>
                <c:pt idx="21">
                  <c:v>5.567000000000007</c:v>
                </c:pt>
                <c:pt idx="22">
                  <c:v>3.11099999999999</c:v>
                </c:pt>
                <c:pt idx="23">
                  <c:v>0.0009999999999763531</c:v>
                </c:pt>
                <c:pt idx="24">
                  <c:v>3.0090000000000146</c:v>
                </c:pt>
                <c:pt idx="25">
                  <c:v>3.3619999999999663</c:v>
                </c:pt>
                <c:pt idx="26">
                  <c:v>5.095000000000027</c:v>
                </c:pt>
                <c:pt idx="27">
                  <c:v>5.3829999999999245</c:v>
                </c:pt>
                <c:pt idx="28">
                  <c:v>1.3660000000000991</c:v>
                </c:pt>
                <c:pt idx="29">
                  <c:v>1.6119999999999663</c:v>
                </c:pt>
                <c:pt idx="30">
                  <c:v>6.42999999999995</c:v>
                </c:pt>
              </c:numCache>
            </c:numRef>
          </c:val>
          <c:shape val="box"/>
        </c:ser>
        <c:ser>
          <c:idx val="6"/>
          <c:order val="6"/>
          <c:tx>
            <c:strRef>
              <c:f>NUMBERS!$H$2</c:f>
              <c:strCache>
                <c:ptCount val="1"/>
                <c:pt idx="0">
                  <c:v>JUNI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NUMBERS!$H$4:$H$32</c:f>
              <c:numCache>
                <c:ptCount val="29"/>
                <c:pt idx="0">
                  <c:v>10.701999999999998</c:v>
                </c:pt>
                <c:pt idx="1">
                  <c:v>9.962999999999965</c:v>
                </c:pt>
                <c:pt idx="2">
                  <c:v>10.19399999999996</c:v>
                </c:pt>
                <c:pt idx="3">
                  <c:v>7.753000000000043</c:v>
                </c:pt>
                <c:pt idx="4">
                  <c:v>0.7899999999999636</c:v>
                </c:pt>
                <c:pt idx="5">
                  <c:v>1.705000000000041</c:v>
                </c:pt>
                <c:pt idx="6">
                  <c:v>3.9279999999999973</c:v>
                </c:pt>
                <c:pt idx="7">
                  <c:v>9.116999999999962</c:v>
                </c:pt>
                <c:pt idx="8">
                  <c:v>6.192999999999984</c:v>
                </c:pt>
                <c:pt idx="9">
                  <c:v>4.677000000000021</c:v>
                </c:pt>
                <c:pt idx="10">
                  <c:v>4.274000000000001</c:v>
                </c:pt>
                <c:pt idx="11">
                  <c:v>6.984000000000037</c:v>
                </c:pt>
                <c:pt idx="12">
                  <c:v>1.2939999999999827</c:v>
                </c:pt>
                <c:pt idx="13">
                  <c:v>11.464000000000055</c:v>
                </c:pt>
                <c:pt idx="14">
                  <c:v>2.966000000000008</c:v>
                </c:pt>
                <c:pt idx="15">
                  <c:v>0.97199999999998</c:v>
                </c:pt>
                <c:pt idx="16">
                  <c:v>2.3829999999999245</c:v>
                </c:pt>
                <c:pt idx="17">
                  <c:v>4.86200000000008</c:v>
                </c:pt>
                <c:pt idx="18">
                  <c:v>0.9919999999999618</c:v>
                </c:pt>
                <c:pt idx="19">
                  <c:v>4.456000000000017</c:v>
                </c:pt>
                <c:pt idx="20">
                  <c:v>5.780999999999949</c:v>
                </c:pt>
                <c:pt idx="21">
                  <c:v>0.4070000000000391</c:v>
                </c:pt>
                <c:pt idx="22">
                  <c:v>7.974000000000046</c:v>
                </c:pt>
                <c:pt idx="23">
                  <c:v>7.244999999999891</c:v>
                </c:pt>
                <c:pt idx="24">
                  <c:v>0</c:v>
                </c:pt>
                <c:pt idx="25">
                  <c:v>5.986000000000104</c:v>
                </c:pt>
                <c:pt idx="26">
                  <c:v>11.323999999999955</c:v>
                </c:pt>
                <c:pt idx="27">
                  <c:v>5.982999999999947</c:v>
                </c:pt>
                <c:pt idx="28">
                  <c:v>3.8840000000000146</c:v>
                </c:pt>
              </c:numCache>
            </c:numRef>
          </c:val>
          <c:shape val="box"/>
        </c:ser>
        <c:ser>
          <c:idx val="7"/>
          <c:order val="7"/>
          <c:tx>
            <c:strRef>
              <c:f>NUMBERS!$I$2</c:f>
              <c:strCache>
                <c:ptCount val="1"/>
                <c:pt idx="0">
                  <c:v>MEI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9.534999999999968</c:v>
                </c:pt>
                <c:pt idx="1">
                  <c:v>7.947000000000003</c:v>
                </c:pt>
                <c:pt idx="2">
                  <c:v>8.66900000000004</c:v>
                </c:pt>
                <c:pt idx="3">
                  <c:v>6.432999999999993</c:v>
                </c:pt>
                <c:pt idx="4">
                  <c:v>7.879000000000019</c:v>
                </c:pt>
                <c:pt idx="5">
                  <c:v>7.246999999999957</c:v>
                </c:pt>
                <c:pt idx="6">
                  <c:v>8.309000000000026</c:v>
                </c:pt>
                <c:pt idx="7">
                  <c:v>6.697000000000003</c:v>
                </c:pt>
                <c:pt idx="8">
                  <c:v>3.742999999999995</c:v>
                </c:pt>
                <c:pt idx="9">
                  <c:v>8.105999999999995</c:v>
                </c:pt>
                <c:pt idx="10">
                  <c:v>9.435999999999979</c:v>
                </c:pt>
                <c:pt idx="11">
                  <c:v>8.828000000000031</c:v>
                </c:pt>
                <c:pt idx="12">
                  <c:v>6.055999999999983</c:v>
                </c:pt>
                <c:pt idx="13">
                  <c:v>7.812999999999988</c:v>
                </c:pt>
                <c:pt idx="14">
                  <c:v>4.646999999999991</c:v>
                </c:pt>
                <c:pt idx="15">
                  <c:v>0.10900000000003729</c:v>
                </c:pt>
                <c:pt idx="16">
                  <c:v>1.6850000000000023</c:v>
                </c:pt>
                <c:pt idx="17">
                  <c:v>0.06099999999997863</c:v>
                </c:pt>
                <c:pt idx="18">
                  <c:v>6.574000000000012</c:v>
                </c:pt>
                <c:pt idx="19">
                  <c:v>6.937000000000012</c:v>
                </c:pt>
                <c:pt idx="20">
                  <c:v>9.09499999999997</c:v>
                </c:pt>
                <c:pt idx="21">
                  <c:v>2.619000000000028</c:v>
                </c:pt>
                <c:pt idx="22">
                  <c:v>8.913999999999987</c:v>
                </c:pt>
                <c:pt idx="23">
                  <c:v>9.043000000000006</c:v>
                </c:pt>
                <c:pt idx="24">
                  <c:v>9.620999999999981</c:v>
                </c:pt>
                <c:pt idx="25">
                  <c:v>0.8279999999999745</c:v>
                </c:pt>
                <c:pt idx="26">
                  <c:v>5.441000000000031</c:v>
                </c:pt>
                <c:pt idx="27">
                  <c:v>0.7259999999999991</c:v>
                </c:pt>
                <c:pt idx="28">
                  <c:v>4.56899999999996</c:v>
                </c:pt>
                <c:pt idx="29">
                  <c:v>9.496000000000095</c:v>
                </c:pt>
                <c:pt idx="30">
                  <c:v>2.7409999999999854</c:v>
                </c:pt>
              </c:numCache>
            </c:numRef>
          </c:val>
          <c:shape val="box"/>
        </c:ser>
        <c:ser>
          <c:idx val="8"/>
          <c:order val="8"/>
          <c:tx>
            <c:strRef>
              <c:f>NUMBERS!$J$2</c:f>
              <c:strCache>
                <c:ptCount val="1"/>
                <c:pt idx="0">
                  <c:v>APRIL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NUMBERS!$J$4:$J$33</c:f>
              <c:numCache>
                <c:ptCount val="30"/>
                <c:pt idx="0">
                  <c:v>1.9180000000000064</c:v>
                </c:pt>
                <c:pt idx="1">
                  <c:v>7.476999999999975</c:v>
                </c:pt>
                <c:pt idx="2">
                  <c:v>3.298000000000002</c:v>
                </c:pt>
                <c:pt idx="3">
                  <c:v>5.701000000000022</c:v>
                </c:pt>
                <c:pt idx="4">
                  <c:v>0.024999999999977263</c:v>
                </c:pt>
                <c:pt idx="5">
                  <c:v>7.643000000000001</c:v>
                </c:pt>
                <c:pt idx="6">
                  <c:v>4.494</c:v>
                </c:pt>
                <c:pt idx="7">
                  <c:v>9.25800000000001</c:v>
                </c:pt>
                <c:pt idx="8">
                  <c:v>9.187000000000012</c:v>
                </c:pt>
                <c:pt idx="9">
                  <c:v>8.447000000000003</c:v>
                </c:pt>
                <c:pt idx="10">
                  <c:v>7.22199999999998</c:v>
                </c:pt>
                <c:pt idx="11">
                  <c:v>3.2590000000000146</c:v>
                </c:pt>
                <c:pt idx="12">
                  <c:v>7.6229999999999905</c:v>
                </c:pt>
                <c:pt idx="13">
                  <c:v>0.7059999999999889</c:v>
                </c:pt>
                <c:pt idx="14">
                  <c:v>7.841000000000037</c:v>
                </c:pt>
                <c:pt idx="15">
                  <c:v>3.144999999999982</c:v>
                </c:pt>
                <c:pt idx="16">
                  <c:v>5.798000000000002</c:v>
                </c:pt>
                <c:pt idx="17">
                  <c:v>8.704000000000008</c:v>
                </c:pt>
                <c:pt idx="18">
                  <c:v>8.543999999999983</c:v>
                </c:pt>
                <c:pt idx="19">
                  <c:v>8.283999999999992</c:v>
                </c:pt>
                <c:pt idx="20">
                  <c:v>7.162000000000035</c:v>
                </c:pt>
                <c:pt idx="21">
                  <c:v>8.113</c:v>
                </c:pt>
                <c:pt idx="22">
                  <c:v>8.891999999999996</c:v>
                </c:pt>
                <c:pt idx="23">
                  <c:v>8.906000000000006</c:v>
                </c:pt>
                <c:pt idx="24">
                  <c:v>9.801999999999964</c:v>
                </c:pt>
                <c:pt idx="25">
                  <c:v>6.302999999999997</c:v>
                </c:pt>
                <c:pt idx="26">
                  <c:v>5.293000000000006</c:v>
                </c:pt>
                <c:pt idx="27">
                  <c:v>3.6370000000000005</c:v>
                </c:pt>
                <c:pt idx="28">
                  <c:v>6.9220000000000255</c:v>
                </c:pt>
                <c:pt idx="29">
                  <c:v>8.401999999999987</c:v>
                </c:pt>
              </c:numCache>
            </c:numRef>
          </c:val>
          <c:shape val="box"/>
        </c:ser>
        <c:ser>
          <c:idx val="9"/>
          <c:order val="9"/>
          <c:tx>
            <c:strRef>
              <c:f>NUMBERS!$K$2</c:f>
              <c:strCache>
                <c:ptCount val="1"/>
                <c:pt idx="0">
                  <c:v>MAART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NUMBERS!$K$4:$K$34</c:f>
              <c:numCache>
                <c:ptCount val="31"/>
                <c:pt idx="0">
                  <c:v>0.1010000000000062</c:v>
                </c:pt>
                <c:pt idx="1">
                  <c:v>5.690999999999995</c:v>
                </c:pt>
                <c:pt idx="2">
                  <c:v>5.284999999999997</c:v>
                </c:pt>
                <c:pt idx="3">
                  <c:v>4.724000000000004</c:v>
                </c:pt>
                <c:pt idx="4">
                  <c:v>0</c:v>
                </c:pt>
                <c:pt idx="5">
                  <c:v>6.031000000000006</c:v>
                </c:pt>
                <c:pt idx="6">
                  <c:v>5.869</c:v>
                </c:pt>
                <c:pt idx="7">
                  <c:v>5.643999999999991</c:v>
                </c:pt>
                <c:pt idx="8">
                  <c:v>2.2860000000000014</c:v>
                </c:pt>
                <c:pt idx="9">
                  <c:v>0.23100000000000875</c:v>
                </c:pt>
                <c:pt idx="10">
                  <c:v>6.412999999999997</c:v>
                </c:pt>
                <c:pt idx="11">
                  <c:v>2.8349999999999937</c:v>
                </c:pt>
                <c:pt idx="12">
                  <c:v>0.24099999999999966</c:v>
                </c:pt>
                <c:pt idx="13">
                  <c:v>1.421999999999997</c:v>
                </c:pt>
                <c:pt idx="14">
                  <c:v>5.104000000000013</c:v>
                </c:pt>
                <c:pt idx="15">
                  <c:v>3.0529999999999973</c:v>
                </c:pt>
                <c:pt idx="16">
                  <c:v>0</c:v>
                </c:pt>
                <c:pt idx="17">
                  <c:v>0</c:v>
                </c:pt>
                <c:pt idx="18">
                  <c:v>8.030999999999992</c:v>
                </c:pt>
                <c:pt idx="19">
                  <c:v>6.802000000000007</c:v>
                </c:pt>
                <c:pt idx="20">
                  <c:v>5.180999999999997</c:v>
                </c:pt>
                <c:pt idx="21">
                  <c:v>7.4410000000000025</c:v>
                </c:pt>
                <c:pt idx="22">
                  <c:v>4.788999999999987</c:v>
                </c:pt>
                <c:pt idx="23">
                  <c:v>6.973000000000013</c:v>
                </c:pt>
                <c:pt idx="24">
                  <c:v>0</c:v>
                </c:pt>
                <c:pt idx="25">
                  <c:v>0.10099999999999909</c:v>
                </c:pt>
                <c:pt idx="26">
                  <c:v>8.088999999999999</c:v>
                </c:pt>
                <c:pt idx="27">
                  <c:v>0</c:v>
                </c:pt>
                <c:pt idx="28">
                  <c:v>6.838999999999999</c:v>
                </c:pt>
                <c:pt idx="29">
                  <c:v>0.4380000000000166</c:v>
                </c:pt>
                <c:pt idx="30">
                  <c:v>0.14799999999999613</c:v>
                </c:pt>
              </c:numCache>
            </c:numRef>
          </c:val>
          <c:shape val="box"/>
        </c:ser>
        <c:ser>
          <c:idx val="10"/>
          <c:order val="10"/>
          <c:tx>
            <c:strRef>
              <c:f>NUMBERS!$L$2</c:f>
              <c:strCache>
                <c:ptCount val="1"/>
                <c:pt idx="0">
                  <c:v>FEBRUARI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NUMBERS!$L$4:$L$32</c:f>
              <c:numCache>
                <c:ptCount val="29"/>
                <c:pt idx="0">
                  <c:v>0</c:v>
                </c:pt>
                <c:pt idx="1">
                  <c:v>0</c:v>
                </c:pt>
                <c:pt idx="2">
                  <c:v>2.649000000000001</c:v>
                </c:pt>
                <c:pt idx="3">
                  <c:v>0</c:v>
                </c:pt>
                <c:pt idx="4">
                  <c:v>0.053000000000000824</c:v>
                </c:pt>
                <c:pt idx="5">
                  <c:v>0.3039999999999985</c:v>
                </c:pt>
                <c:pt idx="6">
                  <c:v>0.5850000000000009</c:v>
                </c:pt>
                <c:pt idx="7">
                  <c:v>5.433</c:v>
                </c:pt>
                <c:pt idx="8">
                  <c:v>0.6559999999999988</c:v>
                </c:pt>
                <c:pt idx="9">
                  <c:v>0.0589999999999975</c:v>
                </c:pt>
                <c:pt idx="10">
                  <c:v>0</c:v>
                </c:pt>
                <c:pt idx="11">
                  <c:v>0</c:v>
                </c:pt>
                <c:pt idx="12">
                  <c:v>0.36700000000000443</c:v>
                </c:pt>
                <c:pt idx="13">
                  <c:v>0.006999999999997897</c:v>
                </c:pt>
                <c:pt idx="14">
                  <c:v>2.399000000000001</c:v>
                </c:pt>
                <c:pt idx="15">
                  <c:v>3.8149999999999977</c:v>
                </c:pt>
                <c:pt idx="16">
                  <c:v>3.298000000000002</c:v>
                </c:pt>
                <c:pt idx="17">
                  <c:v>0</c:v>
                </c:pt>
                <c:pt idx="18">
                  <c:v>0.3680000000000021</c:v>
                </c:pt>
                <c:pt idx="19">
                  <c:v>0.46000000000000085</c:v>
                </c:pt>
                <c:pt idx="20">
                  <c:v>4.661999999999999</c:v>
                </c:pt>
                <c:pt idx="21">
                  <c:v>2.144999999999996</c:v>
                </c:pt>
                <c:pt idx="22">
                  <c:v>0</c:v>
                </c:pt>
                <c:pt idx="23">
                  <c:v>0.04899999999999949</c:v>
                </c:pt>
                <c:pt idx="24">
                  <c:v>0</c:v>
                </c:pt>
                <c:pt idx="25">
                  <c:v>0</c:v>
                </c:pt>
                <c:pt idx="26">
                  <c:v>0</c:v>
                </c:pt>
                <c:pt idx="27">
                  <c:v>0</c:v>
                </c:pt>
              </c:numCache>
            </c:numRef>
          </c:val>
          <c:shape val="box"/>
        </c:ser>
        <c:ser>
          <c:idx val="11"/>
          <c:order val="11"/>
          <c:tx>
            <c:strRef>
              <c:f>NUMBERS!$M$2</c:f>
              <c:strCache>
                <c:ptCount val="1"/>
                <c:pt idx="0">
                  <c:v>JANUARI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NUMBERS!$M$4:$M$34</c:f>
              <c:numCache>
                <c:ptCount val="31"/>
                <c:pt idx="0">
                  <c:v>1.602</c:v>
                </c:pt>
                <c:pt idx="1">
                  <c:v>2.4829999999999997</c:v>
                </c:pt>
                <c:pt idx="2">
                  <c:v>0</c:v>
                </c:pt>
                <c:pt idx="3">
                  <c:v>0.851</c:v>
                </c:pt>
                <c:pt idx="4">
                  <c:v>1.2400000000000002</c:v>
                </c:pt>
                <c:pt idx="5">
                  <c:v>0</c:v>
                </c:pt>
                <c:pt idx="6">
                  <c:v>0</c:v>
                </c:pt>
                <c:pt idx="7">
                  <c:v>0.004999999999999893</c:v>
                </c:pt>
                <c:pt idx="8">
                  <c:v>3.229</c:v>
                </c:pt>
                <c:pt idx="9">
                  <c:v>1.1319999999999997</c:v>
                </c:pt>
                <c:pt idx="10">
                  <c:v>0</c:v>
                </c:pt>
                <c:pt idx="11">
                  <c:v>0</c:v>
                </c:pt>
                <c:pt idx="12">
                  <c:v>0</c:v>
                </c:pt>
                <c:pt idx="13">
                  <c:v>0</c:v>
                </c:pt>
                <c:pt idx="14">
                  <c:v>0</c:v>
                </c:pt>
                <c:pt idx="15">
                  <c:v>1.186</c:v>
                </c:pt>
                <c:pt idx="16">
                  <c:v>0</c:v>
                </c:pt>
                <c:pt idx="17">
                  <c:v>0.021000000000000796</c:v>
                </c:pt>
                <c:pt idx="18">
                  <c:v>0.29800000000000004</c:v>
                </c:pt>
                <c:pt idx="19">
                  <c:v>3.3949999999999996</c:v>
                </c:pt>
                <c:pt idx="20">
                  <c:v>0</c:v>
                </c:pt>
                <c:pt idx="21">
                  <c:v>0</c:v>
                </c:pt>
                <c:pt idx="22">
                  <c:v>0</c:v>
                </c:pt>
                <c:pt idx="23">
                  <c:v>0.0730000000000004</c:v>
                </c:pt>
                <c:pt idx="24">
                  <c:v>2.3580000000000005</c:v>
                </c:pt>
                <c:pt idx="25">
                  <c:v>0.6379999999999981</c:v>
                </c:pt>
                <c:pt idx="26">
                  <c:v>3.173000000000002</c:v>
                </c:pt>
                <c:pt idx="27">
                  <c:v>3.7659999999999982</c:v>
                </c:pt>
                <c:pt idx="28">
                  <c:v>2.821999999999999</c:v>
                </c:pt>
                <c:pt idx="29">
                  <c:v>0.08800000000000097</c:v>
                </c:pt>
                <c:pt idx="30">
                  <c:v>0</c:v>
                </c:pt>
              </c:numCache>
            </c:numRef>
          </c:val>
          <c:shape val="box"/>
        </c:ser>
        <c:shape val="box"/>
        <c:axId val="24979965"/>
        <c:axId val="11598118"/>
        <c:axId val="41356247"/>
      </c:bar3DChart>
      <c:catAx>
        <c:axId val="24979965"/>
        <c:scaling>
          <c:orientation val="minMax"/>
        </c:scaling>
        <c:axPos val="b"/>
        <c:delete val="0"/>
        <c:numFmt formatCode="General" sourceLinked="1"/>
        <c:majorTickMark val="out"/>
        <c:minorTickMark val="none"/>
        <c:tickLblPos val="low"/>
        <c:txPr>
          <a:bodyPr vert="horz" rot="0"/>
          <a:lstStyle/>
          <a:p>
            <a:pPr>
              <a:defRPr lang="en-US" cap="none" sz="900" b="1" i="0" u="none" baseline="0">
                <a:latin typeface="Times New Roman"/>
                <a:ea typeface="Times New Roman"/>
                <a:cs typeface="Times New Roman"/>
              </a:defRPr>
            </a:pPr>
          </a:p>
        </c:txPr>
        <c:crossAx val="11598118"/>
        <c:crosses val="max"/>
        <c:auto val="1"/>
        <c:lblOffset val="100"/>
        <c:tickLblSkip val="1"/>
        <c:noMultiLvlLbl val="0"/>
      </c:catAx>
      <c:valAx>
        <c:axId val="11598118"/>
        <c:scaling>
          <c:orientation val="minMax"/>
          <c:max val="12"/>
          <c:min val="0"/>
        </c:scaling>
        <c:axPos val="l"/>
        <c:title>
          <c:tx>
            <c:rich>
              <a:bodyPr vert="horz" rot="0" anchor="ctr"/>
              <a:lstStyle/>
              <a:p>
                <a:pPr algn="ctr">
                  <a:defRPr/>
                </a:pPr>
                <a:r>
                  <a:rPr lang="en-US" cap="none" sz="950" b="1" i="0" u="none" baseline="0">
                    <a:latin typeface="Times New Roman"/>
                    <a:ea typeface="Times New Roman"/>
                    <a:cs typeface="Times New Roman"/>
                  </a:rPr>
                  <a:t>kWh</a:t>
                </a:r>
              </a:p>
            </c:rich>
          </c:tx>
          <c:layout>
            <c:manualLayout>
              <c:xMode val="factor"/>
              <c:yMode val="factor"/>
              <c:x val="-0.004"/>
              <c:y val="-0.317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875" b="1" i="0" u="none" baseline="0">
                <a:latin typeface="Times New Roman"/>
                <a:ea typeface="Times New Roman"/>
                <a:cs typeface="Times New Roman"/>
              </a:defRPr>
            </a:pPr>
          </a:p>
        </c:txPr>
        <c:crossAx val="24979965"/>
        <c:crossesAt val="1"/>
        <c:crossBetween val="between"/>
        <c:dispUnits/>
        <c:majorUnit val="1"/>
        <c:minorUnit val="0.5"/>
      </c:valAx>
      <c:serAx>
        <c:axId val="41356247"/>
        <c:scaling>
          <c:orientation val="minMax"/>
        </c:scaling>
        <c:axPos val="b"/>
        <c:title>
          <c:tx>
            <c:rich>
              <a:bodyPr vert="horz" rot="600000" anchor="ctr"/>
              <a:lstStyle/>
              <a:p>
                <a:pPr algn="ctr">
                  <a:defRPr/>
                </a:pPr>
                <a:r>
                  <a:rPr lang="en-US" cap="none" sz="1100" b="1" i="0" u="none" baseline="0">
                    <a:latin typeface="Times New Roman"/>
                    <a:ea typeface="Times New Roman"/>
                    <a:cs typeface="Times New Roman"/>
                  </a:rPr>
                  <a:t>DAG</a:t>
                </a:r>
              </a:p>
            </c:rich>
          </c:tx>
          <c:layout>
            <c:manualLayout>
              <c:xMode val="factor"/>
              <c:yMode val="factor"/>
              <c:x val="-0.48025"/>
              <c:y val="0.05875"/>
            </c:manualLayout>
          </c:layout>
          <c:overlay val="0"/>
          <c:spPr>
            <a:solidFill>
              <a:srgbClr val="CCCCFF"/>
            </a:solidFill>
            <a:ln w="3175">
              <a:noFill/>
            </a:ln>
          </c:spPr>
        </c:title>
        <c:delete val="0"/>
        <c:numFmt formatCode="@" sourceLinked="0"/>
        <c:majorTickMark val="out"/>
        <c:minorTickMark val="none"/>
        <c:tickLblPos val="low"/>
        <c:txPr>
          <a:bodyPr/>
          <a:lstStyle/>
          <a:p>
            <a:pPr>
              <a:defRPr lang="en-US" cap="none" sz="875" b="1" i="0" u="none" baseline="0">
                <a:latin typeface="Times New Roman"/>
                <a:ea typeface="Times New Roman"/>
                <a:cs typeface="Times New Roman"/>
              </a:defRPr>
            </a:pPr>
          </a:p>
        </c:txPr>
        <c:crossAx val="11598118"/>
        <c:crosses val="max"/>
        <c:tickLblSkip val="5"/>
        <c:tickMarkSkip val="1"/>
      </c:serAx>
      <c:spPr>
        <a:solidFill>
          <a:srgbClr val="CCCCFF"/>
        </a:solidFill>
        <a:ln w="3175">
          <a:noFill/>
        </a:ln>
      </c:spPr>
    </c:plotArea>
    <c:legend>
      <c:legendPos val="r"/>
      <c:layout>
        <c:manualLayout>
          <c:xMode val="edge"/>
          <c:yMode val="edge"/>
          <c:x val="0.83375"/>
          <c:y val="0.1325"/>
          <c:w val="0.09925"/>
          <c:h val="0.39575"/>
        </c:manualLayout>
      </c:layout>
      <c:overlay val="0"/>
      <c:txPr>
        <a:bodyPr vert="horz" rot="0"/>
        <a:lstStyle/>
        <a:p>
          <a:pPr>
            <a:defRPr lang="en-US" cap="none" sz="900" b="1" i="0" u="none" baseline="0">
              <a:latin typeface="Times New Roman"/>
              <a:ea typeface="Times New Roman"/>
              <a:cs typeface="Times New Roman"/>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8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DRAAI UREN PER DAG IN 2011
(Model Soles-2, 150+80 Liter opslagvolume, kollector oppervlak 2,8 m2)</a:t>
            </a:r>
          </a:p>
        </c:rich>
      </c:tx>
      <c:layout/>
      <c:spPr>
        <a:noFill/>
        <a:ln>
          <a:noFill/>
        </a:ln>
      </c:spPr>
    </c:title>
    <c:plotArea>
      <c:layout>
        <c:manualLayout>
          <c:xMode val="edge"/>
          <c:yMode val="edge"/>
          <c:x val="0.02175"/>
          <c:y val="0.106"/>
          <c:w val="0.851"/>
          <c:h val="0.8565"/>
        </c:manualLayout>
      </c:layout>
      <c:lineChart>
        <c:grouping val="standard"/>
        <c:varyColors val="0"/>
        <c:ser>
          <c:idx val="0"/>
          <c:order val="0"/>
          <c:tx>
            <c:strRef>
              <c:f>SUMMARY!$B$81:$B$82</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SUMMARY!$A$83:$A$113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SUMMARY!$B$83:$B$113</c:f>
              <c:numCache>
                <c:ptCount val="31"/>
                <c:pt idx="0">
                  <c:v>4.166665</c:v>
                </c:pt>
                <c:pt idx="1">
                  <c:v>5.0833313</c:v>
                </c:pt>
                <c:pt idx="2">
                  <c:v>0</c:v>
                </c:pt>
                <c:pt idx="3">
                  <c:v>2.8333322</c:v>
                </c:pt>
                <c:pt idx="4">
                  <c:v>2.499999</c:v>
                </c:pt>
                <c:pt idx="5">
                  <c:v>0</c:v>
                </c:pt>
                <c:pt idx="6">
                  <c:v>0</c:v>
                </c:pt>
                <c:pt idx="7">
                  <c:v>2.2499991</c:v>
                </c:pt>
                <c:pt idx="8">
                  <c:v>5.5833311</c:v>
                </c:pt>
                <c:pt idx="9">
                  <c:v>3.9999984</c:v>
                </c:pt>
                <c:pt idx="10">
                  <c:v>0</c:v>
                </c:pt>
                <c:pt idx="11">
                  <c:v>0</c:v>
                </c:pt>
                <c:pt idx="12">
                  <c:v>1.0833329</c:v>
                </c:pt>
                <c:pt idx="13">
                  <c:v>0</c:v>
                </c:pt>
                <c:pt idx="14">
                  <c:v>0</c:v>
                </c:pt>
                <c:pt idx="15">
                  <c:v>5.2499979</c:v>
                </c:pt>
                <c:pt idx="16">
                  <c:v>0</c:v>
                </c:pt>
                <c:pt idx="17">
                  <c:v>0.3333332</c:v>
                </c:pt>
                <c:pt idx="18">
                  <c:v>2.0833325</c:v>
                </c:pt>
                <c:pt idx="19">
                  <c:v>5.2499979</c:v>
                </c:pt>
                <c:pt idx="20">
                  <c:v>0.0833333</c:v>
                </c:pt>
                <c:pt idx="21">
                  <c:v>0.833333</c:v>
                </c:pt>
                <c:pt idx="22">
                  <c:v>0</c:v>
                </c:pt>
                <c:pt idx="23">
                  <c:v>1.4999994</c:v>
                </c:pt>
                <c:pt idx="24">
                  <c:v>5.0833313</c:v>
                </c:pt>
                <c:pt idx="25">
                  <c:v>2.8333322</c:v>
                </c:pt>
                <c:pt idx="26">
                  <c:v>4.4166649</c:v>
                </c:pt>
                <c:pt idx="27">
                  <c:v>5.5833311</c:v>
                </c:pt>
                <c:pt idx="28">
                  <c:v>4.9166647</c:v>
                </c:pt>
                <c:pt idx="29">
                  <c:v>0.833333</c:v>
                </c:pt>
                <c:pt idx="30">
                  <c:v>0</c:v>
                </c:pt>
              </c:numCache>
            </c:numRef>
          </c:val>
          <c:smooth val="0"/>
        </c:ser>
        <c:ser>
          <c:idx val="1"/>
          <c:order val="1"/>
          <c:tx>
            <c:strRef>
              <c:f>SUMMARY!$C$81:$C$82</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SUMMARY!$A$83:$A$113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SUMMARY!$C$83:$C$113</c:f>
              <c:numCache>
                <c:ptCount val="31"/>
                <c:pt idx="0">
                  <c:v>0</c:v>
                </c:pt>
                <c:pt idx="1">
                  <c:v>0</c:v>
                </c:pt>
                <c:pt idx="2">
                  <c:v>6.4166641</c:v>
                </c:pt>
                <c:pt idx="3">
                  <c:v>0</c:v>
                </c:pt>
                <c:pt idx="4">
                  <c:v>1.0833329</c:v>
                </c:pt>
                <c:pt idx="5">
                  <c:v>3.5833319</c:v>
                </c:pt>
                <c:pt idx="6">
                  <c:v>2.1666658</c:v>
                </c:pt>
                <c:pt idx="7">
                  <c:v>6.5833307</c:v>
                </c:pt>
                <c:pt idx="8">
                  <c:v>2.1666658</c:v>
                </c:pt>
                <c:pt idx="9">
                  <c:v>0.4166665</c:v>
                </c:pt>
                <c:pt idx="10">
                  <c:v>0</c:v>
                </c:pt>
                <c:pt idx="11">
                  <c:v>0</c:v>
                </c:pt>
                <c:pt idx="12">
                  <c:v>3.9999984</c:v>
                </c:pt>
                <c:pt idx="13">
                  <c:v>0.4999998</c:v>
                </c:pt>
                <c:pt idx="14">
                  <c:v>5.0833313</c:v>
                </c:pt>
                <c:pt idx="15">
                  <c:v>5.833331</c:v>
                </c:pt>
                <c:pt idx="16">
                  <c:v>4.7499981</c:v>
                </c:pt>
                <c:pt idx="17">
                  <c:v>0</c:v>
                </c:pt>
                <c:pt idx="18">
                  <c:v>2.3333323999999998</c:v>
                </c:pt>
                <c:pt idx="19">
                  <c:v>5.0833313</c:v>
                </c:pt>
                <c:pt idx="20">
                  <c:v>6.0833309</c:v>
                </c:pt>
                <c:pt idx="21">
                  <c:v>4.4166649</c:v>
                </c:pt>
                <c:pt idx="22">
                  <c:v>0</c:v>
                </c:pt>
                <c:pt idx="23">
                  <c:v>1.0833329</c:v>
                </c:pt>
                <c:pt idx="24">
                  <c:v>0.0833333</c:v>
                </c:pt>
                <c:pt idx="25">
                  <c:v>0</c:v>
                </c:pt>
                <c:pt idx="26">
                  <c:v>0</c:v>
                </c:pt>
                <c:pt idx="27">
                  <c:v>0</c:v>
                </c:pt>
                <c:pt idx="28">
                  <c:v>0</c:v>
                </c:pt>
              </c:numCache>
            </c:numRef>
          </c:val>
          <c:smooth val="0"/>
        </c:ser>
        <c:ser>
          <c:idx val="2"/>
          <c:order val="2"/>
          <c:tx>
            <c:strRef>
              <c:f>SUMMARY!$D$81:$D$82</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SUMMARY!$A$83:$A$113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SUMMARY!$D$83:$D$113</c:f>
              <c:numCache>
                <c:ptCount val="31"/>
                <c:pt idx="0">
                  <c:v>0.9999996</c:v>
                </c:pt>
                <c:pt idx="1">
                  <c:v>7.1666638</c:v>
                </c:pt>
                <c:pt idx="2">
                  <c:v>5.9166643</c:v>
                </c:pt>
                <c:pt idx="3">
                  <c:v>5.9166643</c:v>
                </c:pt>
                <c:pt idx="4">
                  <c:v>0</c:v>
                </c:pt>
                <c:pt idx="5">
                  <c:v>5.9166643</c:v>
                </c:pt>
                <c:pt idx="6">
                  <c:v>6.3333308</c:v>
                </c:pt>
                <c:pt idx="7">
                  <c:v>0.915243609340687</c:v>
                </c:pt>
                <c:pt idx="8">
                  <c:v>4.166665</c:v>
                </c:pt>
                <c:pt idx="9">
                  <c:v>1.9166659</c:v>
                </c:pt>
                <c:pt idx="10">
                  <c:v>7.9166635</c:v>
                </c:pt>
                <c:pt idx="11">
                  <c:v>5.4999978</c:v>
                </c:pt>
                <c:pt idx="12">
                  <c:v>2.1666658</c:v>
                </c:pt>
                <c:pt idx="13">
                  <c:v>0.36306397501282406</c:v>
                </c:pt>
                <c:pt idx="14">
                  <c:v>6.5833307</c:v>
                </c:pt>
                <c:pt idx="15">
                  <c:v>4.166665</c:v>
                </c:pt>
                <c:pt idx="16">
                  <c:v>0</c:v>
                </c:pt>
                <c:pt idx="17">
                  <c:v>2.2499991</c:v>
                </c:pt>
                <c:pt idx="18">
                  <c:v>8.0833301</c:v>
                </c:pt>
                <c:pt idx="19">
                  <c:v>6.5833307</c:v>
                </c:pt>
                <c:pt idx="20">
                  <c:v>6.9166639</c:v>
                </c:pt>
                <c:pt idx="21">
                  <c:v>6.9999972</c:v>
                </c:pt>
                <c:pt idx="22">
                  <c:v>5.0833313</c:v>
                </c:pt>
                <c:pt idx="23">
                  <c:v>6.7499972999999995</c:v>
                </c:pt>
                <c:pt idx="24">
                  <c:v>7.1666638</c:v>
                </c:pt>
                <c:pt idx="25">
                  <c:v>1.3333328</c:v>
                </c:pt>
                <c:pt idx="26">
                  <c:v>7.5833303</c:v>
                </c:pt>
                <c:pt idx="27">
                  <c:v>6.318</c:v>
                </c:pt>
                <c:pt idx="28">
                  <c:v>6.5833307</c:v>
                </c:pt>
                <c:pt idx="29">
                  <c:v>1.0833329</c:v>
                </c:pt>
                <c:pt idx="30">
                  <c:v>0.4166665</c:v>
                </c:pt>
              </c:numCache>
            </c:numRef>
          </c:val>
          <c:smooth val="0"/>
        </c:ser>
        <c:ser>
          <c:idx val="3"/>
          <c:order val="3"/>
          <c:tx>
            <c:strRef>
              <c:f>SUMMARY!$E$81:$E$82</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3366"/>
                </a:solidFill>
              </a:ln>
            </c:spPr>
          </c:marker>
          <c:cat>
            <c:numRef>
              <c:f>SUMMARY!$A$83:$A$113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SUMMARY!$E$83:$E$113</c:f>
              <c:numCache>
                <c:ptCount val="31"/>
                <c:pt idx="0">
                  <c:v>8.0833301</c:v>
                </c:pt>
                <c:pt idx="1">
                  <c:v>7.3333303999999995</c:v>
                </c:pt>
                <c:pt idx="2">
                  <c:v>5.6666644</c:v>
                </c:pt>
                <c:pt idx="3">
                  <c:v>5.4166644999999995</c:v>
                </c:pt>
                <c:pt idx="4">
                  <c:v>0.4999998</c:v>
                </c:pt>
                <c:pt idx="5">
                  <c:v>6.9999972</c:v>
                </c:pt>
                <c:pt idx="6">
                  <c:v>5.2499979</c:v>
                </c:pt>
                <c:pt idx="7">
                  <c:v>8.2499967</c:v>
                </c:pt>
                <c:pt idx="8">
                  <c:v>8.4999966</c:v>
                </c:pt>
                <c:pt idx="9">
                  <c:v>7.3333303999999995</c:v>
                </c:pt>
                <c:pt idx="10">
                  <c:v>6.9999972</c:v>
                </c:pt>
                <c:pt idx="11">
                  <c:v>4.166665</c:v>
                </c:pt>
                <c:pt idx="12">
                  <c:v>8.0833301</c:v>
                </c:pt>
                <c:pt idx="13">
                  <c:v>1.5833327</c:v>
                </c:pt>
                <c:pt idx="14">
                  <c:v>8.9999964</c:v>
                </c:pt>
                <c:pt idx="15">
                  <c:v>6.2499975</c:v>
                </c:pt>
                <c:pt idx="16">
                  <c:v>6.4999974</c:v>
                </c:pt>
                <c:pt idx="17">
                  <c:v>7.9166635</c:v>
                </c:pt>
                <c:pt idx="18">
                  <c:v>7.3333303999999995</c:v>
                </c:pt>
                <c:pt idx="19">
                  <c:v>7.9999968</c:v>
                </c:pt>
                <c:pt idx="20">
                  <c:v>6.4999974</c:v>
                </c:pt>
                <c:pt idx="21">
                  <c:v>11.1666622</c:v>
                </c:pt>
                <c:pt idx="22">
                  <c:v>7.9999968</c:v>
                </c:pt>
                <c:pt idx="23">
                  <c:v>7.6666636</c:v>
                </c:pt>
                <c:pt idx="24">
                  <c:v>8.7499965</c:v>
                </c:pt>
                <c:pt idx="25">
                  <c:v>6.9999972</c:v>
                </c:pt>
                <c:pt idx="26">
                  <c:v>6.9999972</c:v>
                </c:pt>
                <c:pt idx="27">
                  <c:v>3.9166651</c:v>
                </c:pt>
                <c:pt idx="28">
                  <c:v>8.9166631</c:v>
                </c:pt>
                <c:pt idx="29">
                  <c:v>7.9999968</c:v>
                </c:pt>
              </c:numCache>
            </c:numRef>
          </c:val>
          <c:smooth val="0"/>
        </c:ser>
        <c:ser>
          <c:idx val="4"/>
          <c:order val="4"/>
          <c:tx>
            <c:strRef>
              <c:f>SUMMARY!$F$81:$F$82</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SUMMARY!$A$83:$A$113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SUMMARY!$F$83:$F$113</c:f>
              <c:numCache>
                <c:ptCount val="31"/>
                <c:pt idx="0">
                  <c:v>7.9166635</c:v>
                </c:pt>
                <c:pt idx="1">
                  <c:v>7.1666638</c:v>
                </c:pt>
                <c:pt idx="2">
                  <c:v>7.6666636</c:v>
                </c:pt>
                <c:pt idx="3">
                  <c:v>6.0833309</c:v>
                </c:pt>
                <c:pt idx="4">
                  <c:v>7.8333302</c:v>
                </c:pt>
                <c:pt idx="5">
                  <c:v>8.8333298</c:v>
                </c:pt>
                <c:pt idx="6">
                  <c:v>7.9166635</c:v>
                </c:pt>
                <c:pt idx="7">
                  <c:v>6.1666642</c:v>
                </c:pt>
                <c:pt idx="8">
                  <c:v>4.7499981</c:v>
                </c:pt>
                <c:pt idx="9">
                  <c:v>7.2499971</c:v>
                </c:pt>
                <c:pt idx="10">
                  <c:v>7.3333303999999995</c:v>
                </c:pt>
                <c:pt idx="11">
                  <c:v>6.9999972</c:v>
                </c:pt>
                <c:pt idx="12">
                  <c:v>6.9999972</c:v>
                </c:pt>
                <c:pt idx="13">
                  <c:v>6.9166639</c:v>
                </c:pt>
                <c:pt idx="14">
                  <c:v>6.5833307</c:v>
                </c:pt>
                <c:pt idx="15">
                  <c:v>1.2499995</c:v>
                </c:pt>
                <c:pt idx="16">
                  <c:v>5.3333312</c:v>
                </c:pt>
                <c:pt idx="17">
                  <c:v>0.833333</c:v>
                </c:pt>
                <c:pt idx="18">
                  <c:v>8.7499965</c:v>
                </c:pt>
                <c:pt idx="19">
                  <c:v>9.7499961</c:v>
                </c:pt>
                <c:pt idx="20">
                  <c:v>8.5833299</c:v>
                </c:pt>
                <c:pt idx="21">
                  <c:v>5.833331</c:v>
                </c:pt>
                <c:pt idx="22">
                  <c:v>8.6666632</c:v>
                </c:pt>
                <c:pt idx="23">
                  <c:v>8.0833301</c:v>
                </c:pt>
                <c:pt idx="24">
                  <c:v>8.2499967</c:v>
                </c:pt>
                <c:pt idx="25">
                  <c:v>1.5833327</c:v>
                </c:pt>
                <c:pt idx="26">
                  <c:v>8.0833301</c:v>
                </c:pt>
                <c:pt idx="27">
                  <c:v>3.1666654</c:v>
                </c:pt>
                <c:pt idx="28">
                  <c:v>7.1666638</c:v>
                </c:pt>
                <c:pt idx="29">
                  <c:v>7.5833303</c:v>
                </c:pt>
                <c:pt idx="30">
                  <c:v>3.5833319</c:v>
                </c:pt>
              </c:numCache>
            </c:numRef>
          </c:val>
          <c:smooth val="0"/>
        </c:ser>
        <c:ser>
          <c:idx val="5"/>
          <c:order val="5"/>
          <c:tx>
            <c:strRef>
              <c:f>SUMMARY!$G$81:$G$82</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SUMMARY!$A$83:$A$113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SUMMARY!$G$83:$G$113</c:f>
              <c:numCache>
                <c:ptCount val="31"/>
                <c:pt idx="0">
                  <c:v>9.0833297</c:v>
                </c:pt>
                <c:pt idx="1">
                  <c:v>8.7499965</c:v>
                </c:pt>
                <c:pt idx="2">
                  <c:v>8.33333</c:v>
                </c:pt>
                <c:pt idx="3">
                  <c:v>6.9999972</c:v>
                </c:pt>
                <c:pt idx="4">
                  <c:v>2.2499991</c:v>
                </c:pt>
                <c:pt idx="5">
                  <c:v>2.9166655</c:v>
                </c:pt>
                <c:pt idx="6">
                  <c:v>8.33333</c:v>
                </c:pt>
                <c:pt idx="7">
                  <c:v>8.8333298</c:v>
                </c:pt>
                <c:pt idx="8">
                  <c:v>6.0833309</c:v>
                </c:pt>
                <c:pt idx="9">
                  <c:v>6.7499972999999995</c:v>
                </c:pt>
                <c:pt idx="10">
                  <c:v>5.4999978</c:v>
                </c:pt>
                <c:pt idx="11">
                  <c:v>6.5833307</c:v>
                </c:pt>
                <c:pt idx="12">
                  <c:v>5.7499977</c:v>
                </c:pt>
                <c:pt idx="13">
                  <c:v>9.4999962</c:v>
                </c:pt>
                <c:pt idx="14">
                  <c:v>4.9166647</c:v>
                </c:pt>
                <c:pt idx="15">
                  <c:v>1.3333328</c:v>
                </c:pt>
                <c:pt idx="16">
                  <c:v>6.5833307</c:v>
                </c:pt>
                <c:pt idx="17">
                  <c:v>7.2499971</c:v>
                </c:pt>
                <c:pt idx="18">
                  <c:v>1.7499993</c:v>
                </c:pt>
                <c:pt idx="19">
                  <c:v>5.6666644</c:v>
                </c:pt>
                <c:pt idx="20">
                  <c:v>6.5833307</c:v>
                </c:pt>
                <c:pt idx="21">
                  <c:v>0.5833330999999999</c:v>
                </c:pt>
                <c:pt idx="22">
                  <c:v>7.9166635</c:v>
                </c:pt>
                <c:pt idx="23">
                  <c:v>6.7499972999999995</c:v>
                </c:pt>
                <c:pt idx="24">
                  <c:v>0</c:v>
                </c:pt>
                <c:pt idx="25">
                  <c:v>6.2499975</c:v>
                </c:pt>
                <c:pt idx="26">
                  <c:v>9.166663</c:v>
                </c:pt>
                <c:pt idx="27">
                  <c:v>5.2499979</c:v>
                </c:pt>
                <c:pt idx="28">
                  <c:v>3.9999984</c:v>
                </c:pt>
                <c:pt idx="29">
                  <c:v>7.8333302</c:v>
                </c:pt>
              </c:numCache>
            </c:numRef>
          </c:val>
          <c:smooth val="0"/>
        </c:ser>
        <c:ser>
          <c:idx val="6"/>
          <c:order val="6"/>
          <c:tx>
            <c:strRef>
              <c:f>SUMMARY!$H$81:$H$82</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SUMMARY!$A$83:$A$113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SUMMARY!$H$83:$H$113</c:f>
              <c:numCache>
                <c:ptCount val="31"/>
                <c:pt idx="0">
                  <c:v>7.7499969</c:v>
                </c:pt>
                <c:pt idx="1">
                  <c:v>6.8333306</c:v>
                </c:pt>
                <c:pt idx="2">
                  <c:v>8.4166633</c:v>
                </c:pt>
                <c:pt idx="3">
                  <c:v>7.9999968</c:v>
                </c:pt>
                <c:pt idx="4">
                  <c:v>9.166663</c:v>
                </c:pt>
                <c:pt idx="5">
                  <c:v>6.3333308</c:v>
                </c:pt>
                <c:pt idx="6">
                  <c:v>6.9999972</c:v>
                </c:pt>
                <c:pt idx="7">
                  <c:v>4.2499983</c:v>
                </c:pt>
                <c:pt idx="8">
                  <c:v>6.666664</c:v>
                </c:pt>
                <c:pt idx="9">
                  <c:v>9.166663</c:v>
                </c:pt>
                <c:pt idx="10">
                  <c:v>7.5833303</c:v>
                </c:pt>
                <c:pt idx="11">
                  <c:v>4.2499983</c:v>
                </c:pt>
                <c:pt idx="12">
                  <c:v>0.3333332</c:v>
                </c:pt>
                <c:pt idx="13">
                  <c:v>0</c:v>
                </c:pt>
                <c:pt idx="14">
                  <c:v>10.1666626</c:v>
                </c:pt>
                <c:pt idx="15">
                  <c:v>2.3333323999999998</c:v>
                </c:pt>
                <c:pt idx="16">
                  <c:v>8.1666634</c:v>
                </c:pt>
                <c:pt idx="17">
                  <c:v>1.7499993</c:v>
                </c:pt>
                <c:pt idx="18">
                  <c:v>7.7499969</c:v>
                </c:pt>
                <c:pt idx="19">
                  <c:v>6.0833309</c:v>
                </c:pt>
                <c:pt idx="20">
                  <c:v>7.2499971</c:v>
                </c:pt>
                <c:pt idx="21">
                  <c:v>7.4166637</c:v>
                </c:pt>
                <c:pt idx="22">
                  <c:v>5.2499979</c:v>
                </c:pt>
                <c:pt idx="23">
                  <c:v>1.0833329</c:v>
                </c:pt>
                <c:pt idx="24">
                  <c:v>7.499997</c:v>
                </c:pt>
                <c:pt idx="25">
                  <c:v>6.3333308</c:v>
                </c:pt>
                <c:pt idx="26">
                  <c:v>8.8333298</c:v>
                </c:pt>
                <c:pt idx="27">
                  <c:v>7.9999968</c:v>
                </c:pt>
                <c:pt idx="28">
                  <c:v>3.1666654</c:v>
                </c:pt>
                <c:pt idx="29">
                  <c:v>4.8333314</c:v>
                </c:pt>
                <c:pt idx="30">
                  <c:v>8.5833299</c:v>
                </c:pt>
              </c:numCache>
            </c:numRef>
          </c:val>
          <c:smooth val="0"/>
        </c:ser>
        <c:ser>
          <c:idx val="7"/>
          <c:order val="7"/>
          <c:tx>
            <c:strRef>
              <c:f>SUMMARY!$I$81:$I$82</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SUMMARY!$A$83:$A$113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SUMMARY!$I$83:$I$113</c:f>
              <c:numCache>
                <c:ptCount val="31"/>
                <c:pt idx="0">
                  <c:v>8.6666632</c:v>
                </c:pt>
                <c:pt idx="1">
                  <c:v>6.7499972999999995</c:v>
                </c:pt>
                <c:pt idx="2">
                  <c:v>1.8333325999999999</c:v>
                </c:pt>
                <c:pt idx="3">
                  <c:v>5.9166643</c:v>
                </c:pt>
                <c:pt idx="4">
                  <c:v>9.4166629</c:v>
                </c:pt>
                <c:pt idx="5">
                  <c:v>5.5833311</c:v>
                </c:pt>
                <c:pt idx="6">
                  <c:v>7.1666638</c:v>
                </c:pt>
                <c:pt idx="7">
                  <c:v>6.3333308</c:v>
                </c:pt>
                <c:pt idx="8">
                  <c:v>5.9999976</c:v>
                </c:pt>
                <c:pt idx="9">
                  <c:v>2.9166655</c:v>
                </c:pt>
                <c:pt idx="10">
                  <c:v>1.1666661999999999</c:v>
                </c:pt>
                <c:pt idx="11">
                  <c:v>8.1666634</c:v>
                </c:pt>
                <c:pt idx="12">
                  <c:v>3.4999986</c:v>
                </c:pt>
                <c:pt idx="13">
                  <c:v>8.2499967</c:v>
                </c:pt>
                <c:pt idx="14">
                  <c:v>8.33333</c:v>
                </c:pt>
                <c:pt idx="15">
                  <c:v>6.4166641</c:v>
                </c:pt>
                <c:pt idx="16">
                  <c:v>6.4166641</c:v>
                </c:pt>
                <c:pt idx="17">
                  <c:v>0.1666666</c:v>
                </c:pt>
                <c:pt idx="18">
                  <c:v>9.8333294</c:v>
                </c:pt>
                <c:pt idx="19">
                  <c:v>7.3333303999999995</c:v>
                </c:pt>
                <c:pt idx="20">
                  <c:v>6.0833309</c:v>
                </c:pt>
                <c:pt idx="21">
                  <c:v>5.9999976</c:v>
                </c:pt>
                <c:pt idx="22">
                  <c:v>4.6666647999999995</c:v>
                </c:pt>
                <c:pt idx="23">
                  <c:v>0.4166665</c:v>
                </c:pt>
                <c:pt idx="24">
                  <c:v>7.8333302</c:v>
                </c:pt>
                <c:pt idx="25">
                  <c:v>2.9166655</c:v>
                </c:pt>
                <c:pt idx="26">
                  <c:v>2.9999988</c:v>
                </c:pt>
                <c:pt idx="27">
                  <c:v>5.4999978</c:v>
                </c:pt>
                <c:pt idx="28">
                  <c:v>5.9999976</c:v>
                </c:pt>
                <c:pt idx="29">
                  <c:v>5.6666644</c:v>
                </c:pt>
                <c:pt idx="30">
                  <c:v>6.4166641</c:v>
                </c:pt>
              </c:numCache>
            </c:numRef>
          </c:val>
          <c:smooth val="0"/>
        </c:ser>
        <c:ser>
          <c:idx val="8"/>
          <c:order val="8"/>
          <c:tx>
            <c:strRef>
              <c:f>SUMMARY!$J$81:$J$82</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noFill/>
              <a:ln>
                <a:solidFill>
                  <a:srgbClr val="00CCFF"/>
                </a:solidFill>
              </a:ln>
            </c:spPr>
          </c:marker>
          <c:cat>
            <c:numRef>
              <c:f>SUMMARY!$A$83:$A$113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SUMMARY!$J$83:$J$113</c:f>
              <c:numCache>
                <c:ptCount val="31"/>
                <c:pt idx="0">
                  <c:v>7.8333302</c:v>
                </c:pt>
                <c:pt idx="1">
                  <c:v>8.0833301</c:v>
                </c:pt>
                <c:pt idx="2">
                  <c:v>7.4166637</c:v>
                </c:pt>
                <c:pt idx="3">
                  <c:v>4.3333316</c:v>
                </c:pt>
                <c:pt idx="4">
                  <c:v>4.999998</c:v>
                </c:pt>
                <c:pt idx="5">
                  <c:v>0.5833330999999999</c:v>
                </c:pt>
                <c:pt idx="6">
                  <c:v>6.4166641</c:v>
                </c:pt>
                <c:pt idx="7">
                  <c:v>1.3333328</c:v>
                </c:pt>
                <c:pt idx="8">
                  <c:v>2.5833323</c:v>
                </c:pt>
                <c:pt idx="9">
                  <c:v>6.2499975</c:v>
                </c:pt>
                <c:pt idx="10">
                  <c:v>1.666666</c:v>
                </c:pt>
                <c:pt idx="11">
                  <c:v>3.8333318</c:v>
                </c:pt>
                <c:pt idx="12">
                  <c:v>7.0833305</c:v>
                </c:pt>
                <c:pt idx="13">
                  <c:v>4.4999982</c:v>
                </c:pt>
                <c:pt idx="14">
                  <c:v>7.9999968</c:v>
                </c:pt>
                <c:pt idx="15">
                  <c:v>6.4999974</c:v>
                </c:pt>
                <c:pt idx="16">
                  <c:v>1.666666</c:v>
                </c:pt>
                <c:pt idx="17">
                  <c:v>5.2499979</c:v>
                </c:pt>
                <c:pt idx="18">
                  <c:v>5.4999978</c:v>
                </c:pt>
                <c:pt idx="19">
                  <c:v>3.1666654</c:v>
                </c:pt>
                <c:pt idx="20">
                  <c:v>4.3333316</c:v>
                </c:pt>
                <c:pt idx="21">
                  <c:v>7.1666638</c:v>
                </c:pt>
                <c:pt idx="22">
                  <c:v>7.8333302</c:v>
                </c:pt>
                <c:pt idx="23">
                  <c:v>7.1666638</c:v>
                </c:pt>
                <c:pt idx="24">
                  <c:v>6.4999974</c:v>
                </c:pt>
                <c:pt idx="25">
                  <c:v>2.4166657</c:v>
                </c:pt>
                <c:pt idx="26">
                  <c:v>4.9166647</c:v>
                </c:pt>
                <c:pt idx="27">
                  <c:v>7.6666636</c:v>
                </c:pt>
                <c:pt idx="28">
                  <c:v>7.1666638</c:v>
                </c:pt>
                <c:pt idx="29">
                  <c:v>8.4166633</c:v>
                </c:pt>
              </c:numCache>
            </c:numRef>
          </c:val>
          <c:smooth val="0"/>
        </c:ser>
        <c:ser>
          <c:idx val="9"/>
          <c:order val="9"/>
          <c:tx>
            <c:strRef>
              <c:f>SUMMARY!$K$81:$K$82</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CCFFFF"/>
              </a:solidFill>
              <a:ln>
                <a:solidFill>
                  <a:srgbClr val="CCFFFF"/>
                </a:solidFill>
              </a:ln>
            </c:spPr>
          </c:marker>
          <c:cat>
            <c:numRef>
              <c:f>SUMMARY!$A$83:$A$113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SUMMARY!$K$83:$K$113</c:f>
              <c:numCache>
                <c:ptCount val="31"/>
                <c:pt idx="0">
                  <c:v>7.1666638</c:v>
                </c:pt>
                <c:pt idx="1">
                  <c:v>7.1666638</c:v>
                </c:pt>
                <c:pt idx="2">
                  <c:v>5.3333312</c:v>
                </c:pt>
                <c:pt idx="3">
                  <c:v>1.9166659</c:v>
                </c:pt>
                <c:pt idx="4">
                  <c:v>1.4999994</c:v>
                </c:pt>
                <c:pt idx="5">
                  <c:v>3.4999986</c:v>
                </c:pt>
                <c:pt idx="6">
                  <c:v>4.0833317</c:v>
                </c:pt>
                <c:pt idx="7">
                  <c:v>4.7499981</c:v>
                </c:pt>
                <c:pt idx="8">
                  <c:v>0.0833333</c:v>
                </c:pt>
                <c:pt idx="9">
                  <c:v>4.7499981</c:v>
                </c:pt>
                <c:pt idx="10">
                  <c:v>4.8333314</c:v>
                </c:pt>
                <c:pt idx="11">
                  <c:v>0.9166662999999999</c:v>
                </c:pt>
                <c:pt idx="12">
                  <c:v>7.4166637</c:v>
                </c:pt>
                <c:pt idx="13">
                  <c:v>7.515</c:v>
                </c:pt>
                <c:pt idx="14">
                  <c:v>7.0833313</c:v>
                </c:pt>
                <c:pt idx="15">
                  <c:v>6.4999974</c:v>
                </c:pt>
                <c:pt idx="16">
                  <c:v>2.3333323999999998</c:v>
                </c:pt>
                <c:pt idx="17">
                  <c:v>2.6666656</c:v>
                </c:pt>
                <c:pt idx="18">
                  <c:v>3.2499987</c:v>
                </c:pt>
                <c:pt idx="19">
                  <c:v>3.1666654</c:v>
                </c:pt>
                <c:pt idx="20">
                  <c:v>5.833331</c:v>
                </c:pt>
                <c:pt idx="21">
                  <c:v>6.4166641</c:v>
                </c:pt>
                <c:pt idx="22">
                  <c:v>6.4166641</c:v>
                </c:pt>
                <c:pt idx="23">
                  <c:v>5.9166643</c:v>
                </c:pt>
                <c:pt idx="24">
                  <c:v>0</c:v>
                </c:pt>
                <c:pt idx="25">
                  <c:v>4.166665</c:v>
                </c:pt>
                <c:pt idx="26">
                  <c:v>5.1666646</c:v>
                </c:pt>
                <c:pt idx="27">
                  <c:v>2.2499991</c:v>
                </c:pt>
                <c:pt idx="28">
                  <c:v>3.0833321</c:v>
                </c:pt>
                <c:pt idx="29">
                  <c:v>0</c:v>
                </c:pt>
                <c:pt idx="30">
                  <c:v>5.833331</c:v>
                </c:pt>
              </c:numCache>
            </c:numRef>
          </c:val>
          <c:smooth val="0"/>
        </c:ser>
        <c:ser>
          <c:idx val="10"/>
          <c:order val="10"/>
          <c:tx>
            <c:strRef>
              <c:f>SUMMARY!$L$81:$L$82</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SUMMARY!$A$83:$A$113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SUMMARY!$L$83:$L$113</c:f>
              <c:numCache>
                <c:ptCount val="31"/>
                <c:pt idx="0">
                  <c:v>5.3333312</c:v>
                </c:pt>
                <c:pt idx="1">
                  <c:v>3.0833321</c:v>
                </c:pt>
                <c:pt idx="2">
                  <c:v>0</c:v>
                </c:pt>
                <c:pt idx="3">
                  <c:v>5.2499979</c:v>
                </c:pt>
                <c:pt idx="4">
                  <c:v>4.6666647999999995</c:v>
                </c:pt>
                <c:pt idx="5">
                  <c:v>0.0833333</c:v>
                </c:pt>
                <c:pt idx="6">
                  <c:v>0</c:v>
                </c:pt>
                <c:pt idx="7">
                  <c:v>3.8333318</c:v>
                </c:pt>
                <c:pt idx="8">
                  <c:v>3.6666651999999997</c:v>
                </c:pt>
                <c:pt idx="9">
                  <c:v>5.0833313</c:v>
                </c:pt>
                <c:pt idx="10">
                  <c:v>4.2499983</c:v>
                </c:pt>
                <c:pt idx="11">
                  <c:v>5.7499977</c:v>
                </c:pt>
                <c:pt idx="12">
                  <c:v>5.7499977</c:v>
                </c:pt>
                <c:pt idx="13">
                  <c:v>2.0833325</c:v>
                </c:pt>
                <c:pt idx="14">
                  <c:v>4.4999982</c:v>
                </c:pt>
                <c:pt idx="15">
                  <c:v>5.4999978</c:v>
                </c:pt>
                <c:pt idx="16">
                  <c:v>0</c:v>
                </c:pt>
                <c:pt idx="17">
                  <c:v>0</c:v>
                </c:pt>
                <c:pt idx="18">
                  <c:v>0</c:v>
                </c:pt>
                <c:pt idx="19">
                  <c:v>0</c:v>
                </c:pt>
                <c:pt idx="20">
                  <c:v>0</c:v>
                </c:pt>
                <c:pt idx="21">
                  <c:v>0</c:v>
                </c:pt>
                <c:pt idx="22">
                  <c:v>0</c:v>
                </c:pt>
                <c:pt idx="23">
                  <c:v>0</c:v>
                </c:pt>
                <c:pt idx="24">
                  <c:v>0</c:v>
                </c:pt>
                <c:pt idx="25">
                  <c:v>3.5833319</c:v>
                </c:pt>
                <c:pt idx="26">
                  <c:v>2.0833325</c:v>
                </c:pt>
                <c:pt idx="27">
                  <c:v>5.1666646</c:v>
                </c:pt>
                <c:pt idx="28">
                  <c:v>1.5833327</c:v>
                </c:pt>
                <c:pt idx="29">
                  <c:v>5.4166644999999995</c:v>
                </c:pt>
              </c:numCache>
            </c:numRef>
          </c:val>
          <c:smooth val="0"/>
        </c:ser>
        <c:ser>
          <c:idx val="11"/>
          <c:order val="11"/>
          <c:tx>
            <c:strRef>
              <c:f>SUMMARY!$M$81:$M$82</c:f>
              <c:strCache>
                <c:ptCount val="1"/>
                <c:pt idx="0">
                  <c:v>DECEMBER</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0000"/>
                </a:solidFill>
              </a:ln>
            </c:spPr>
          </c:marker>
          <c:cat>
            <c:numRef>
              <c:f>SUMMARY!$A$83:$A$113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SUMMARY!$M$83:$M$113</c:f>
              <c:numCache>
                <c:ptCount val="31"/>
                <c:pt idx="0">
                  <c:v>0.4999998</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1.4166661</c:v>
                </c:pt>
                <c:pt idx="19">
                  <c:v>2.3333323999999998</c:v>
                </c:pt>
                <c:pt idx="20">
                  <c:v>0</c:v>
                </c:pt>
                <c:pt idx="21">
                  <c:v>0</c:v>
                </c:pt>
                <c:pt idx="22">
                  <c:v>0</c:v>
                </c:pt>
                <c:pt idx="23">
                  <c:v>0</c:v>
                </c:pt>
                <c:pt idx="24">
                  <c:v>0</c:v>
                </c:pt>
                <c:pt idx="25">
                  <c:v>0</c:v>
                </c:pt>
                <c:pt idx="26">
                  <c:v>0</c:v>
                </c:pt>
                <c:pt idx="27">
                  <c:v>0</c:v>
                </c:pt>
                <c:pt idx="28">
                  <c:v>0</c:v>
                </c:pt>
                <c:pt idx="29">
                  <c:v>3.1666654</c:v>
                </c:pt>
                <c:pt idx="30">
                  <c:v>0</c:v>
                </c:pt>
              </c:numCache>
            </c:numRef>
          </c:val>
          <c:smooth val="0"/>
        </c:ser>
        <c:dropLines/>
        <c:marker val="1"/>
        <c:axId val="66216016"/>
        <c:axId val="1930961"/>
      </c:lineChart>
      <c:catAx>
        <c:axId val="66216016"/>
        <c:scaling>
          <c:orientation val="minMax"/>
        </c:scaling>
        <c:axPos val="b"/>
        <c:title>
          <c:tx>
            <c:rich>
              <a:bodyPr vert="horz" rot="0" anchor="ctr"/>
              <a:lstStyle/>
              <a:p>
                <a:pPr algn="ctr">
                  <a:defRPr/>
                </a:pPr>
                <a:r>
                  <a:rPr lang="en-US" cap="none" sz="1050" b="1" i="0" u="none" baseline="0"/>
                  <a:t>DAG</a:t>
                </a:r>
              </a:p>
            </c:rich>
          </c:tx>
          <c:layout/>
          <c:overlay val="0"/>
          <c:spPr>
            <a:noFill/>
            <a:ln>
              <a:noFill/>
            </a:ln>
          </c:spPr>
        </c:title>
        <c:delete val="0"/>
        <c:numFmt formatCode="General" sourceLinked="1"/>
        <c:majorTickMark val="out"/>
        <c:minorTickMark val="none"/>
        <c:tickLblPos val="nextTo"/>
        <c:crossAx val="1930961"/>
        <c:crossesAt val="0"/>
        <c:auto val="1"/>
        <c:lblOffset val="100"/>
        <c:noMultiLvlLbl val="0"/>
      </c:catAx>
      <c:valAx>
        <c:axId val="1930961"/>
        <c:scaling>
          <c:orientation val="minMax"/>
          <c:max val="11"/>
          <c:min val="0"/>
        </c:scaling>
        <c:axPos val="l"/>
        <c:title>
          <c:tx>
            <c:rich>
              <a:bodyPr vert="horz" rot="0" anchor="ctr"/>
              <a:lstStyle/>
              <a:p>
                <a:pPr algn="ctr">
                  <a:defRPr/>
                </a:pPr>
                <a:r>
                  <a:rPr lang="en-US" cap="none" sz="1050" b="1" i="0" u="none" baseline="0"/>
                  <a:t>UREN</a:t>
                </a:r>
              </a:p>
            </c:rich>
          </c:tx>
          <c:layout>
            <c:manualLayout>
              <c:xMode val="factor"/>
              <c:yMode val="factor"/>
              <c:x val="0.01125"/>
              <c:y val="0.138"/>
            </c:manualLayout>
          </c:layout>
          <c:overlay val="0"/>
          <c:spPr>
            <a:noFill/>
            <a:ln>
              <a:noFill/>
            </a:ln>
          </c:spPr>
        </c:title>
        <c:majorGridlines/>
        <c:delete val="0"/>
        <c:numFmt formatCode="0.0" sourceLinked="0"/>
        <c:majorTickMark val="out"/>
        <c:minorTickMark val="none"/>
        <c:tickLblPos val="nextTo"/>
        <c:spPr>
          <a:ln w="3175">
            <a:noFill/>
          </a:ln>
        </c:spPr>
        <c:txPr>
          <a:bodyPr/>
          <a:lstStyle/>
          <a:p>
            <a:pPr>
              <a:defRPr lang="en-US" cap="none" sz="875" b="1" i="0" u="none" baseline="0"/>
            </a:pPr>
          </a:p>
        </c:txPr>
        <c:crossAx val="66216016"/>
        <c:crossesAt val="1"/>
        <c:crossBetween val="between"/>
        <c:dispUnits/>
        <c:majorUnit val="1"/>
        <c:minorUnit val="0.2"/>
      </c:valAx>
      <c:spPr>
        <a:solidFill>
          <a:srgbClr val="C0C0C0"/>
        </a:solidFill>
      </c:spPr>
    </c:plotArea>
    <c:legend>
      <c:legendPos val="r"/>
      <c:layout>
        <c:manualLayout>
          <c:xMode val="edge"/>
          <c:yMode val="edge"/>
          <c:x val="0.87675"/>
          <c:y val="0"/>
        </c:manualLayout>
      </c:layout>
      <c:overlay val="0"/>
    </c:legend>
    <c:plotVisOnly val="1"/>
    <c:dispBlanksAs val="gap"/>
    <c:showDLblsOverMax val="0"/>
  </c:chart>
  <c:spPr>
    <a:noFill/>
    <a:ln>
      <a:noFill/>
    </a:ln>
  </c:spPr>
  <c:txPr>
    <a:bodyPr vert="horz" rot="0"/>
    <a:lstStyle/>
    <a:p>
      <a:pPr>
        <a:defRPr lang="en-US" cap="none" sz="875"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GEMIDDELD DAGELIJKS VERMOGEN  2011
(Model Soles-2, 150+80 Liter opslagvolume, kollector oppervlak 2,8 m</a:t>
            </a:r>
            <a:r>
              <a:rPr lang="en-US" cap="none" sz="1050" b="1" i="0" u="none" baseline="30000"/>
              <a:t>2</a:t>
            </a:r>
            <a:r>
              <a:rPr lang="en-US" cap="none" sz="1050" b="1" i="0" u="none" baseline="0"/>
              <a:t>)</a:t>
            </a:r>
          </a:p>
        </c:rich>
      </c:tx>
      <c:layout/>
      <c:spPr>
        <a:noFill/>
        <a:ln>
          <a:noFill/>
        </a:ln>
      </c:spPr>
    </c:title>
    <c:plotArea>
      <c:layout>
        <c:manualLayout>
          <c:xMode val="edge"/>
          <c:yMode val="edge"/>
          <c:x val="0.026"/>
          <c:y val="0.1055"/>
          <c:w val="0.86625"/>
          <c:h val="0.86025"/>
        </c:manualLayout>
      </c:layout>
      <c:lineChart>
        <c:grouping val="standard"/>
        <c:varyColors val="0"/>
        <c:ser>
          <c:idx val="1"/>
          <c:order val="0"/>
          <c:tx>
            <c:strRef>
              <c:f>SUMMARY!$B$43:$B$44</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SUMMARY!$A$45:$A$75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SUMMARY!$B$45:$B$75</c:f>
              <c:numCache>
                <c:ptCount val="31"/>
                <c:pt idx="0">
                  <c:v>0.3844801537920615</c:v>
                </c:pt>
                <c:pt idx="1">
                  <c:v>0.4884592117771273</c:v>
                </c:pt>
                <c:pt idx="2">
                  <c:v>0</c:v>
                </c:pt>
                <c:pt idx="3">
                  <c:v>0.3003530613176951</c:v>
                </c:pt>
                <c:pt idx="4">
                  <c:v>0.4960001984000794</c:v>
                </c:pt>
                <c:pt idx="5">
                  <c:v>0</c:v>
                </c:pt>
                <c:pt idx="6">
                  <c:v>0</c:v>
                </c:pt>
                <c:pt idx="7">
                  <c:v>0.002222223111111466</c:v>
                </c:pt>
                <c:pt idx="8">
                  <c:v>0.578328589540391</c:v>
                </c:pt>
                <c:pt idx="9">
                  <c:v>0.2830001132000453</c:v>
                </c:pt>
                <c:pt idx="10">
                  <c:v>0</c:v>
                </c:pt>
                <c:pt idx="11">
                  <c:v>0</c:v>
                </c:pt>
                <c:pt idx="12">
                  <c:v>0</c:v>
                </c:pt>
                <c:pt idx="13">
                  <c:v>0</c:v>
                </c:pt>
                <c:pt idx="14">
                  <c:v>0</c:v>
                </c:pt>
                <c:pt idx="15">
                  <c:v>0.2259048522667028</c:v>
                </c:pt>
                <c:pt idx="16">
                  <c:v>0</c:v>
                </c:pt>
                <c:pt idx="17">
                  <c:v>0.06300002520001008</c:v>
                </c:pt>
                <c:pt idx="18">
                  <c:v>0.1430400572160229</c:v>
                </c:pt>
                <c:pt idx="19">
                  <c:v>0.6466669253334367</c:v>
                </c:pt>
                <c:pt idx="20">
                  <c:v>0</c:v>
                </c:pt>
                <c:pt idx="21">
                  <c:v>0</c:v>
                </c:pt>
                <c:pt idx="22">
                  <c:v>0</c:v>
                </c:pt>
                <c:pt idx="23">
                  <c:v>0.04866668613334112</c:v>
                </c:pt>
                <c:pt idx="24">
                  <c:v>0.4638690380066316</c:v>
                </c:pt>
                <c:pt idx="25">
                  <c:v>0.22517656065885955</c:v>
                </c:pt>
                <c:pt idx="26">
                  <c:v>0.7184153817057753</c:v>
                </c:pt>
                <c:pt idx="27">
                  <c:v>0.6745077324896601</c:v>
                </c:pt>
                <c:pt idx="28">
                  <c:v>0.5739663312814478</c:v>
                </c:pt>
                <c:pt idx="29">
                  <c:v>0.1056000422400169</c:v>
                </c:pt>
                <c:pt idx="30">
                  <c:v>0</c:v>
                </c:pt>
              </c:numCache>
            </c:numRef>
          </c:val>
          <c:smooth val="0"/>
        </c:ser>
        <c:ser>
          <c:idx val="0"/>
          <c:order val="1"/>
          <c:tx>
            <c:strRef>
              <c:f>SUMMARY!$C$43:$C$44</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cat>
            <c:numRef>
              <c:f>SUMMARY!$A$45:$A$75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SUMMARY!$C$45:$C$75</c:f>
              <c:numCache>
                <c:ptCount val="31"/>
                <c:pt idx="0">
                  <c:v>0</c:v>
                </c:pt>
                <c:pt idx="1">
                  <c:v>0</c:v>
                </c:pt>
                <c:pt idx="2">
                  <c:v>0.41283133396370236</c:v>
                </c:pt>
                <c:pt idx="3">
                  <c:v>0</c:v>
                </c:pt>
                <c:pt idx="4">
                  <c:v>0.048923096492315514</c:v>
                </c:pt>
                <c:pt idx="5">
                  <c:v>0.08483724323722287</c:v>
                </c:pt>
                <c:pt idx="6">
                  <c:v>0.2700001080000432</c:v>
                </c:pt>
                <c:pt idx="7">
                  <c:v>0.8252661528912711</c:v>
                </c:pt>
                <c:pt idx="8">
                  <c:v>0.30276935187697146</c:v>
                </c:pt>
                <c:pt idx="9">
                  <c:v>0.14160005664002268</c:v>
                </c:pt>
                <c:pt idx="10">
                  <c:v>0</c:v>
                </c:pt>
                <c:pt idx="11">
                  <c:v>0</c:v>
                </c:pt>
                <c:pt idx="12">
                  <c:v>0.09175003670001468</c:v>
                </c:pt>
                <c:pt idx="13">
                  <c:v>0.01400000560000224</c:v>
                </c:pt>
                <c:pt idx="14">
                  <c:v>0.47193461500335415</c:v>
                </c:pt>
                <c:pt idx="15">
                  <c:v>0.6540002616001046</c:v>
                </c:pt>
                <c:pt idx="16">
                  <c:v>0.6943160672001111</c:v>
                </c:pt>
                <c:pt idx="17">
                  <c:v>0</c:v>
                </c:pt>
                <c:pt idx="18">
                  <c:v>0.15771434880002524</c:v>
                </c:pt>
                <c:pt idx="19">
                  <c:v>0.09049183947542432</c:v>
                </c:pt>
                <c:pt idx="20">
                  <c:v>0.76635647092615</c:v>
                </c:pt>
                <c:pt idx="21">
                  <c:v>0.48566057162271925</c:v>
                </c:pt>
                <c:pt idx="22">
                  <c:v>0</c:v>
                </c:pt>
                <c:pt idx="23">
                  <c:v>0.04523078732308416</c:v>
                </c:pt>
                <c:pt idx="24">
                  <c:v>0</c:v>
                </c:pt>
                <c:pt idx="25">
                  <c:v>0</c:v>
                </c:pt>
                <c:pt idx="26">
                  <c:v>0</c:v>
                </c:pt>
                <c:pt idx="27">
                  <c:v>0</c:v>
                </c:pt>
              </c:numCache>
            </c:numRef>
          </c:val>
          <c:smooth val="0"/>
        </c:ser>
        <c:ser>
          <c:idx val="2"/>
          <c:order val="2"/>
          <c:tx>
            <c:strRef>
              <c:f>SUMMARY!$D$43:$D$44</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numRef>
              <c:f>SUMMARY!$A$45:$A$75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SUMMARY!$D$45:$D$75</c:f>
              <c:numCache>
                <c:ptCount val="31"/>
                <c:pt idx="0">
                  <c:v>0.10100004040001616</c:v>
                </c:pt>
                <c:pt idx="1">
                  <c:v>0.7940933408931503</c:v>
                </c:pt>
                <c:pt idx="2">
                  <c:v>0.8932397939156359</c:v>
                </c:pt>
                <c:pt idx="3">
                  <c:v>0.7984228545804094</c:v>
                </c:pt>
                <c:pt idx="4">
                  <c:v>0</c:v>
                </c:pt>
                <c:pt idx="5">
                  <c:v>1.0193243513917125</c:v>
                </c:pt>
                <c:pt idx="6">
                  <c:v>0.9266845812001483</c:v>
                </c:pt>
                <c:pt idx="7">
                  <c:v>0.915243609340687</c:v>
                </c:pt>
                <c:pt idx="8">
                  <c:v>0.5486402194560878</c:v>
                </c:pt>
                <c:pt idx="9">
                  <c:v>0.12052178733914973</c:v>
                </c:pt>
                <c:pt idx="10">
                  <c:v>0.8100634819201296</c:v>
                </c:pt>
                <c:pt idx="11">
                  <c:v>0.515454751636446</c:v>
                </c:pt>
                <c:pt idx="12">
                  <c:v>0.1112308137230947</c:v>
                </c:pt>
                <c:pt idx="13">
                  <c:v>0.36306397501282406</c:v>
                </c:pt>
                <c:pt idx="14">
                  <c:v>0.7752914493570859</c:v>
                </c:pt>
                <c:pt idx="15">
                  <c:v>0.7327202930881173</c:v>
                </c:pt>
                <c:pt idx="16">
                  <c:v>0</c:v>
                </c:pt>
                <c:pt idx="17">
                  <c:v>0.045</c:v>
                </c:pt>
                <c:pt idx="18">
                  <c:v>0.9935261706063446</c:v>
                </c:pt>
                <c:pt idx="19">
                  <c:v>1.0332156031596589</c:v>
                </c:pt>
                <c:pt idx="20">
                  <c:v>0.7490605405880717</c:v>
                </c:pt>
                <c:pt idx="21">
                  <c:v>1.06300042520017</c:v>
                </c:pt>
                <c:pt idx="22">
                  <c:v>0.9420987374952327</c:v>
                </c:pt>
                <c:pt idx="23">
                  <c:v>1.0330374502520172</c:v>
                </c:pt>
                <c:pt idx="24">
                  <c:v>0.8298142854140863</c:v>
                </c:pt>
                <c:pt idx="25">
                  <c:v>0.07575003030001212</c:v>
                </c:pt>
                <c:pt idx="26">
                  <c:v>1.0666817453540167</c:v>
                </c:pt>
                <c:pt idx="27">
                  <c:v>1.102</c:v>
                </c:pt>
                <c:pt idx="28">
                  <c:v>1.038835858572318</c:v>
                </c:pt>
                <c:pt idx="29">
                  <c:v>0.40430785403083386</c:v>
                </c:pt>
                <c:pt idx="30">
                  <c:v>0.35520014208005685</c:v>
                </c:pt>
              </c:numCache>
            </c:numRef>
          </c:val>
          <c:smooth val="0"/>
        </c:ser>
        <c:ser>
          <c:idx val="3"/>
          <c:order val="3"/>
          <c:tx>
            <c:strRef>
              <c:f>SUMMARY!$E$43:$E$44</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80"/>
                </a:solidFill>
              </a:ln>
            </c:spPr>
          </c:marker>
          <c:cat>
            <c:numRef>
              <c:f>SUMMARY!$A$45:$A$75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SUMMARY!$E$45:$E$75</c:f>
              <c:numCache>
                <c:ptCount val="31"/>
                <c:pt idx="0">
                  <c:v>0.2372784454268421</c:v>
                </c:pt>
                <c:pt idx="1">
                  <c:v>1.019591316927436</c:v>
                </c:pt>
                <c:pt idx="2">
                  <c:v>0.5996472986824489</c:v>
                </c:pt>
                <c:pt idx="3">
                  <c:v>1.0340311828432425</c:v>
                </c:pt>
                <c:pt idx="4">
                  <c:v>0.050000020000008</c:v>
                </c:pt>
                <c:pt idx="5">
                  <c:v>1.1047147276001767</c:v>
                </c:pt>
                <c:pt idx="6">
                  <c:v>0.8388574784001341</c:v>
                </c:pt>
                <c:pt idx="7">
                  <c:v>1.1221822670547248</c:v>
                </c:pt>
                <c:pt idx="8">
                  <c:v>1.0808239617413493</c:v>
                </c:pt>
                <c:pt idx="9">
                  <c:v>1.1518640971092753</c:v>
                </c:pt>
                <c:pt idx="10">
                  <c:v>1.0321432700001651</c:v>
                </c:pt>
                <c:pt idx="11">
                  <c:v>0.781440312576125</c:v>
                </c:pt>
                <c:pt idx="12">
                  <c:v>0.943051923612522</c:v>
                </c:pt>
                <c:pt idx="13">
                  <c:v>0.44589491520007135</c:v>
                </c:pt>
                <c:pt idx="14">
                  <c:v>0.8712225707112504</c:v>
                </c:pt>
                <c:pt idx="15">
                  <c:v>0.5032002012800805</c:v>
                </c:pt>
                <c:pt idx="16">
                  <c:v>0.8920003568001428</c:v>
                </c:pt>
                <c:pt idx="17">
                  <c:v>1.099453071360176</c:v>
                </c:pt>
                <c:pt idx="18">
                  <c:v>1.1650913751274592</c:v>
                </c:pt>
                <c:pt idx="19">
                  <c:v>1.0355004142001658</c:v>
                </c:pt>
                <c:pt idx="20">
                  <c:v>1.1018465945847917</c:v>
                </c:pt>
                <c:pt idx="21">
                  <c:v>0.7265376040478775</c:v>
                </c:pt>
                <c:pt idx="22">
                  <c:v>1.111500444600178</c:v>
                </c:pt>
                <c:pt idx="23">
                  <c:v>1.161652638574099</c:v>
                </c:pt>
                <c:pt idx="24">
                  <c:v>1.1202290195201792</c:v>
                </c:pt>
                <c:pt idx="25">
                  <c:v>0.9004289316001441</c:v>
                </c:pt>
                <c:pt idx="26">
                  <c:v>0.7561431596001209</c:v>
                </c:pt>
                <c:pt idx="27">
                  <c:v>0.9285961161192976</c:v>
                </c:pt>
                <c:pt idx="28">
                  <c:v>0.7762993759403112</c:v>
                </c:pt>
                <c:pt idx="29">
                  <c:v>1.050250420100168</c:v>
                </c:pt>
              </c:numCache>
            </c:numRef>
          </c:val>
          <c:smooth val="0"/>
        </c:ser>
        <c:ser>
          <c:idx val="4"/>
          <c:order val="4"/>
          <c:tx>
            <c:strRef>
              <c:f>SUMMARY!$F$43:$F$44</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SUMMARY!$A$45:$A$75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SUMMARY!$F$45:$F$75</c:f>
              <c:numCache>
                <c:ptCount val="31"/>
                <c:pt idx="0">
                  <c:v>1.2044215344001927</c:v>
                </c:pt>
                <c:pt idx="1">
                  <c:v>1.1088841644838983</c:v>
                </c:pt>
                <c:pt idx="2">
                  <c:v>1.1307395827306157</c:v>
                </c:pt>
                <c:pt idx="3">
                  <c:v>1.0574798750467447</c:v>
                </c:pt>
                <c:pt idx="4">
                  <c:v>1.0058301895661184</c:v>
                </c:pt>
                <c:pt idx="5">
                  <c:v>0.8204154225057917</c:v>
                </c:pt>
                <c:pt idx="6">
                  <c:v>1.049558314560168</c:v>
                </c:pt>
                <c:pt idx="7">
                  <c:v>1.086000434400174</c:v>
                </c:pt>
                <c:pt idx="8">
                  <c:v>0.7880003152001261</c:v>
                </c:pt>
                <c:pt idx="9">
                  <c:v>1.1180694127450066</c:v>
                </c:pt>
                <c:pt idx="10">
                  <c:v>1.2867277874183878</c:v>
                </c:pt>
                <c:pt idx="11">
                  <c:v>1.261143361600202</c:v>
                </c:pt>
                <c:pt idx="12">
                  <c:v>0.8651432032001384</c:v>
                </c:pt>
                <c:pt idx="13">
                  <c:v>1.1295908132821084</c:v>
                </c:pt>
                <c:pt idx="14">
                  <c:v>0.705873700070999</c:v>
                </c:pt>
                <c:pt idx="15">
                  <c:v>0.08720003488001396</c:v>
                </c:pt>
                <c:pt idx="16">
                  <c:v>0.3159376263750506</c:v>
                </c:pt>
                <c:pt idx="17">
                  <c:v>0.07320002928001172</c:v>
                </c:pt>
                <c:pt idx="18">
                  <c:v>0.7513145862401202</c:v>
                </c:pt>
                <c:pt idx="19">
                  <c:v>0.711487464082165</c:v>
                </c:pt>
                <c:pt idx="20">
                  <c:v>1.0596120743302666</c:v>
                </c:pt>
                <c:pt idx="21">
                  <c:v>0.4489716081600718</c:v>
                </c:pt>
                <c:pt idx="22">
                  <c:v>1.0285388729540106</c:v>
                </c:pt>
                <c:pt idx="23">
                  <c:v>1.1187220969733749</c:v>
                </c:pt>
                <c:pt idx="24">
                  <c:v>1.166182284654732</c:v>
                </c:pt>
                <c:pt idx="25">
                  <c:v>0.5229475776000837</c:v>
                </c:pt>
                <c:pt idx="26">
                  <c:v>0.6731136713073242</c:v>
                </c:pt>
                <c:pt idx="27">
                  <c:v>0.2292632496000367</c:v>
                </c:pt>
                <c:pt idx="28">
                  <c:v>0.6375351387349857</c:v>
                </c:pt>
                <c:pt idx="29">
                  <c:v>1.2522202811078926</c:v>
                </c:pt>
                <c:pt idx="30">
                  <c:v>0.764930538530355</c:v>
                </c:pt>
              </c:numCache>
            </c:numRef>
          </c:val>
          <c:smooth val="0"/>
        </c:ser>
        <c:ser>
          <c:idx val="5"/>
          <c:order val="5"/>
          <c:tx>
            <c:strRef>
              <c:f>SUMMARY!$G$43:$G$44</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SUMMARY!$A$45:$A$75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SUMMARY!$G$45:$G$75</c:f>
              <c:numCache>
                <c:ptCount val="31"/>
                <c:pt idx="0">
                  <c:v>1.1782023061433078</c:v>
                </c:pt>
                <c:pt idx="1">
                  <c:v>1.1386290268801822</c:v>
                </c:pt>
                <c:pt idx="2">
                  <c:v>1.2232804893121956</c:v>
                </c:pt>
                <c:pt idx="3">
                  <c:v>1.1075718716001772</c:v>
                </c:pt>
                <c:pt idx="4">
                  <c:v>0.35111125155561174</c:v>
                </c:pt>
                <c:pt idx="5">
                  <c:v>0.5845716624000935</c:v>
                </c:pt>
                <c:pt idx="6">
                  <c:v>0.4713601885440754</c:v>
                </c:pt>
                <c:pt idx="7">
                  <c:v>1.032113620392618</c:v>
                </c:pt>
                <c:pt idx="8">
                  <c:v>1.0180278044713957</c:v>
                </c:pt>
                <c:pt idx="9">
                  <c:v>0.6928891660445554</c:v>
                </c:pt>
                <c:pt idx="10">
                  <c:v>0.7770912199273972</c:v>
                </c:pt>
                <c:pt idx="11">
                  <c:v>1.0608611838381443</c:v>
                </c:pt>
                <c:pt idx="12">
                  <c:v>0.22504356827829688</c:v>
                </c:pt>
                <c:pt idx="13">
                  <c:v>1.2067373248001931</c:v>
                </c:pt>
                <c:pt idx="14">
                  <c:v>0.603254478589927</c:v>
                </c:pt>
                <c:pt idx="15">
                  <c:v>0.7290002916001166</c:v>
                </c:pt>
                <c:pt idx="16">
                  <c:v>0.3619748283342351</c:v>
                </c:pt>
                <c:pt idx="17">
                  <c:v>0.6706209579035556</c:v>
                </c:pt>
                <c:pt idx="18">
                  <c:v>0.5668573696000907</c:v>
                </c:pt>
                <c:pt idx="19">
                  <c:v>0.7863532557177728</c:v>
                </c:pt>
                <c:pt idx="20">
                  <c:v>0.8781269335292544</c:v>
                </c:pt>
                <c:pt idx="21">
                  <c:v>0.6977145648001117</c:v>
                </c:pt>
                <c:pt idx="22">
                  <c:v>1.0072425081601613</c:v>
                </c:pt>
                <c:pt idx="23">
                  <c:v>1.0733337626668384</c:v>
                </c:pt>
                <c:pt idx="24">
                  <c:v>0</c:v>
                </c:pt>
                <c:pt idx="25">
                  <c:v>0.9577603831041532</c:v>
                </c:pt>
                <c:pt idx="26">
                  <c:v>1.235345948683834</c:v>
                </c:pt>
                <c:pt idx="27">
                  <c:v>1.139619503466849</c:v>
                </c:pt>
                <c:pt idx="28">
                  <c:v>0.9710003884001553</c:v>
                </c:pt>
                <c:pt idx="29">
                  <c:v>1.2111068674214704</c:v>
                </c:pt>
              </c:numCache>
            </c:numRef>
          </c:val>
          <c:smooth val="0"/>
        </c:ser>
        <c:ser>
          <c:idx val="6"/>
          <c:order val="6"/>
          <c:tx>
            <c:strRef>
              <c:f>SUMMARY!$H$43:$H$44</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SUMMARY!$A$45:$A$75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SUMMARY!$H$45:$H$75</c:f>
              <c:numCache>
                <c:ptCount val="31"/>
                <c:pt idx="0">
                  <c:v>0.8678713148904614</c:v>
                </c:pt>
                <c:pt idx="1">
                  <c:v>0.8102930070440321</c:v>
                </c:pt>
                <c:pt idx="2">
                  <c:v>1.1896638422021706</c:v>
                </c:pt>
                <c:pt idx="3">
                  <c:v>1.0706254282501713</c:v>
                </c:pt>
                <c:pt idx="4">
                  <c:v>1.1201459026038156</c:v>
                </c:pt>
                <c:pt idx="5">
                  <c:v>0.8294213844001328</c:v>
                </c:pt>
                <c:pt idx="6">
                  <c:v>0.8277146168001324</c:v>
                </c:pt>
                <c:pt idx="7">
                  <c:v>0.8917650625883781</c:v>
                </c:pt>
                <c:pt idx="8">
                  <c:v>0.987750395100158</c:v>
                </c:pt>
                <c:pt idx="9">
                  <c:v>1.0636367890910792</c:v>
                </c:pt>
                <c:pt idx="10">
                  <c:v>1.0577147088001693</c:v>
                </c:pt>
                <c:pt idx="11">
                  <c:v>1.0298827648942825</c:v>
                </c:pt>
                <c:pt idx="12">
                  <c:v>0.3450001380000552</c:v>
                </c:pt>
                <c:pt idx="13">
                  <c:v>0</c:v>
                </c:pt>
                <c:pt idx="14">
                  <c:v>1.14236111268215</c:v>
                </c:pt>
                <c:pt idx="15">
                  <c:v>0.3617144304000579</c:v>
                </c:pt>
                <c:pt idx="16">
                  <c:v>0.5276328641143702</c:v>
                </c:pt>
                <c:pt idx="17">
                  <c:v>0.2005715088000321</c:v>
                </c:pt>
                <c:pt idx="18">
                  <c:v>0.7224519018839866</c:v>
                </c:pt>
                <c:pt idx="19">
                  <c:v>0.7601098930850532</c:v>
                </c:pt>
                <c:pt idx="20">
                  <c:v>0.6060692079449246</c:v>
                </c:pt>
                <c:pt idx="21">
                  <c:v>0.7506070418158505</c:v>
                </c:pt>
                <c:pt idx="22">
                  <c:v>0.5925716656000948</c:v>
                </c:pt>
                <c:pt idx="23">
                  <c:v>0.00092307729230784</c:v>
                </c:pt>
                <c:pt idx="24">
                  <c:v>0.4012001604800642</c:v>
                </c:pt>
                <c:pt idx="25">
                  <c:v>0.5308423176000849</c:v>
                </c:pt>
                <c:pt idx="26">
                  <c:v>0.5767926835472621</c:v>
                </c:pt>
                <c:pt idx="27">
                  <c:v>0.6728752691501076</c:v>
                </c:pt>
                <c:pt idx="28">
                  <c:v>0.4313685936000691</c:v>
                </c:pt>
                <c:pt idx="29">
                  <c:v>0.3335173747862603</c:v>
                </c:pt>
                <c:pt idx="30">
                  <c:v>0.7491265132428382</c:v>
                </c:pt>
              </c:numCache>
            </c:numRef>
          </c:val>
          <c:smooth val="0"/>
        </c:ser>
        <c:ser>
          <c:idx val="7"/>
          <c:order val="7"/>
          <c:tx>
            <c:strRef>
              <c:f>SUMMARY!$I$43:$I$44</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SUMMARY!$A$45:$A$75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SUMMARY!$I$45:$I$75</c:f>
              <c:numCache>
                <c:ptCount val="31"/>
                <c:pt idx="0">
                  <c:v>1.207962021646347</c:v>
                </c:pt>
                <c:pt idx="1">
                  <c:v>0.8217781064890204</c:v>
                </c:pt>
                <c:pt idx="2">
                  <c:v>0.1178182289454734</c:v>
                </c:pt>
                <c:pt idx="3">
                  <c:v>0.8381411803268947</c:v>
                </c:pt>
                <c:pt idx="4">
                  <c:v>0.8263012154762384</c:v>
                </c:pt>
                <c:pt idx="5">
                  <c:v>0.42394046808364994</c:v>
                </c:pt>
                <c:pt idx="6">
                  <c:v>0.9894422562420188</c:v>
                </c:pt>
                <c:pt idx="7">
                  <c:v>0.9825793404001572</c:v>
                </c:pt>
                <c:pt idx="8">
                  <c:v>0.72916695833345</c:v>
                </c:pt>
                <c:pt idx="9">
                  <c:v>0.5341716422400855</c:v>
                </c:pt>
                <c:pt idx="10">
                  <c:v>0.5931430944000949</c:v>
                </c:pt>
                <c:pt idx="11">
                  <c:v>0.3317144184000531</c:v>
                </c:pt>
                <c:pt idx="12">
                  <c:v>0.1131429024000181</c:v>
                </c:pt>
                <c:pt idx="13">
                  <c:v>0.8922427811395367</c:v>
                </c:pt>
                <c:pt idx="14">
                  <c:v>1.2234004893601957</c:v>
                </c:pt>
                <c:pt idx="15">
                  <c:v>0.9582860976001533</c:v>
                </c:pt>
                <c:pt idx="16">
                  <c:v>1.0147017045819804</c:v>
                </c:pt>
                <c:pt idx="17">
                  <c:v>0.3360001344000538</c:v>
                </c:pt>
                <c:pt idx="18">
                  <c:v>0.8560681390374251</c:v>
                </c:pt>
                <c:pt idx="19">
                  <c:v>0.9609549298365174</c:v>
                </c:pt>
                <c:pt idx="20">
                  <c:v>0.6179180553864003</c:v>
                </c:pt>
                <c:pt idx="21">
                  <c:v>0.8206669949334646</c:v>
                </c:pt>
                <c:pt idx="22">
                  <c:v>0.8415003366001347</c:v>
                </c:pt>
                <c:pt idx="23">
                  <c:v>0.14160005664002268</c:v>
                </c:pt>
                <c:pt idx="24">
                  <c:v>0.8235322443065147</c:v>
                </c:pt>
                <c:pt idx="25">
                  <c:v>0.27600011040004413</c:v>
                </c:pt>
                <c:pt idx="26">
                  <c:v>0.4673335202667414</c:v>
                </c:pt>
                <c:pt idx="27">
                  <c:v>0.439454721236434</c:v>
                </c:pt>
                <c:pt idx="28">
                  <c:v>0.5773335642667591</c:v>
                </c:pt>
                <c:pt idx="29">
                  <c:v>0.9921180439060411</c:v>
                </c:pt>
                <c:pt idx="30">
                  <c:v>0.5074287744000812</c:v>
                </c:pt>
              </c:numCache>
            </c:numRef>
          </c:val>
          <c:smooth val="0"/>
        </c:ser>
        <c:ser>
          <c:idx val="8"/>
          <c:order val="8"/>
          <c:tx>
            <c:strRef>
              <c:f>SUMMARY!$J$43:$J$44</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CCFF"/>
                </a:solidFill>
              </a:ln>
            </c:spPr>
          </c:marker>
          <c:cat>
            <c:numRef>
              <c:f>SUMMARY!$A$45:$A$75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SUMMARY!$J$45:$J$75</c:f>
              <c:numCache>
                <c:ptCount val="31"/>
                <c:pt idx="0">
                  <c:v>0.7011066634213888</c:v>
                </c:pt>
                <c:pt idx="1">
                  <c:v>0.8438353890805474</c:v>
                </c:pt>
                <c:pt idx="2">
                  <c:v>1.0573487375462367</c:v>
                </c:pt>
                <c:pt idx="3">
                  <c:v>0.38261553766159967</c:v>
                </c:pt>
                <c:pt idx="4">
                  <c:v>0.7246002898401159</c:v>
                </c:pt>
                <c:pt idx="5">
                  <c:v>0.18514293120002964</c:v>
                </c:pt>
                <c:pt idx="6">
                  <c:v>0.36716897803642234</c:v>
                </c:pt>
                <c:pt idx="7">
                  <c:v>0.268500107400043</c:v>
                </c:pt>
                <c:pt idx="8">
                  <c:v>0.5620647409549286</c:v>
                </c:pt>
                <c:pt idx="9">
                  <c:v>0.6662402664961067</c:v>
                </c:pt>
                <c:pt idx="10">
                  <c:v>0.3042001216800487</c:v>
                </c:pt>
                <c:pt idx="11">
                  <c:v>0.49878280820877546</c:v>
                </c:pt>
                <c:pt idx="12">
                  <c:v>0.6471532000377506</c:v>
                </c:pt>
                <c:pt idx="13">
                  <c:v>0.5617780024889787</c:v>
                </c:pt>
                <c:pt idx="14">
                  <c:v>0.8713753485501394</c:v>
                </c:pt>
                <c:pt idx="15">
                  <c:v>0.7123079772308832</c:v>
                </c:pt>
                <c:pt idx="16">
                  <c:v>0.0894000357600143</c:v>
                </c:pt>
                <c:pt idx="17">
                  <c:v>0.5009525813334135</c:v>
                </c:pt>
                <c:pt idx="18">
                  <c:v>0.7134548308364778</c:v>
                </c:pt>
                <c:pt idx="19">
                  <c:v>0.3473685600000556</c:v>
                </c:pt>
                <c:pt idx="20">
                  <c:v>0.20700008280003312</c:v>
                </c:pt>
                <c:pt idx="21">
                  <c:v>0.6429770013768471</c:v>
                </c:pt>
                <c:pt idx="22">
                  <c:v>0.8720429020086502</c:v>
                </c:pt>
                <c:pt idx="23">
                  <c:v>0.9944655140652753</c:v>
                </c:pt>
                <c:pt idx="24">
                  <c:v>1.0218465625847788</c:v>
                </c:pt>
                <c:pt idx="25">
                  <c:v>0.9997245378208497</c:v>
                </c:pt>
                <c:pt idx="26">
                  <c:v>0.19891533380342163</c:v>
                </c:pt>
                <c:pt idx="27">
                  <c:v>1.0755656476175635</c:v>
                </c:pt>
                <c:pt idx="28">
                  <c:v>1.0797213621211028</c:v>
                </c:pt>
                <c:pt idx="29">
                  <c:v>0.9742578154457004</c:v>
                </c:pt>
                <c:pt idx="30">
                  <c:v>0</c:v>
                </c:pt>
              </c:numCache>
            </c:numRef>
          </c:val>
          <c:smooth val="0"/>
        </c:ser>
        <c:ser>
          <c:idx val="9"/>
          <c:order val="9"/>
          <c:tx>
            <c:strRef>
              <c:f>SUMMARY!$K$43:$K$44</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SUMMARY!$A$45:$A$75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SUMMARY!$K$45:$K$75</c:f>
              <c:numCache>
                <c:ptCount val="31"/>
                <c:pt idx="0">
                  <c:v>1.0388376248373754</c:v>
                </c:pt>
                <c:pt idx="1">
                  <c:v>1.014279475479232</c:v>
                </c:pt>
                <c:pt idx="2">
                  <c:v>0.39900015960006385</c:v>
                </c:pt>
                <c:pt idx="3">
                  <c:v>0.5520002208000883</c:v>
                </c:pt>
                <c:pt idx="4">
                  <c:v>0.33266679973338653</c:v>
                </c:pt>
                <c:pt idx="5">
                  <c:v>0.599714525600096</c:v>
                </c:pt>
                <c:pt idx="6">
                  <c:v>0.4222042505143533</c:v>
                </c:pt>
                <c:pt idx="7">
                  <c:v>0.4218949056000675</c:v>
                </c:pt>
                <c:pt idx="8">
                  <c:v>0</c:v>
                </c:pt>
                <c:pt idx="9">
                  <c:v>0.24273693920003886</c:v>
                </c:pt>
                <c:pt idx="10">
                  <c:v>0.10075866099311957</c:v>
                </c:pt>
                <c:pt idx="11">
                  <c:v>0</c:v>
                </c:pt>
                <c:pt idx="12">
                  <c:v>0.7538429981664128</c:v>
                </c:pt>
                <c:pt idx="13">
                  <c:v>1.068327</c:v>
                </c:pt>
                <c:pt idx="14">
                  <c:v>1.0783938699805</c:v>
                </c:pt>
                <c:pt idx="15">
                  <c:v>1.0012311697232372</c:v>
                </c:pt>
                <c:pt idx="16">
                  <c:v>0.8472860532001357</c:v>
                </c:pt>
                <c:pt idx="17">
                  <c:v>0.7481252992501197</c:v>
                </c:pt>
                <c:pt idx="18">
                  <c:v>0.5830771563077856</c:v>
                </c:pt>
                <c:pt idx="19">
                  <c:v>0.5141054688000822</c:v>
                </c:pt>
                <c:pt idx="20">
                  <c:v>0.75017172864012</c:v>
                </c:pt>
                <c:pt idx="21">
                  <c:v>0.8351691652364973</c:v>
                </c:pt>
                <c:pt idx="22">
                  <c:v>0.8113249998546752</c:v>
                </c:pt>
                <c:pt idx="23">
                  <c:v>0.8383101944790073</c:v>
                </c:pt>
                <c:pt idx="24">
                  <c:v>0</c:v>
                </c:pt>
                <c:pt idx="25">
                  <c:v>0.7598403039361216</c:v>
                </c:pt>
                <c:pt idx="26">
                  <c:v>0.4476775984258781</c:v>
                </c:pt>
                <c:pt idx="27">
                  <c:v>0.04177779448889557</c:v>
                </c:pt>
                <c:pt idx="28">
                  <c:v>0.23805414927571378</c:v>
                </c:pt>
                <c:pt idx="29">
                  <c:v>0</c:v>
                </c:pt>
                <c:pt idx="30">
                  <c:v>0.7621717334401219</c:v>
                </c:pt>
              </c:numCache>
            </c:numRef>
          </c:val>
          <c:smooth val="0"/>
        </c:ser>
        <c:ser>
          <c:idx val="10"/>
          <c:order val="10"/>
          <c:tx>
            <c:strRef>
              <c:f>SUMMARY!$L$43:$L$44</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SUMMARY!$A$45:$A$75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SUMMARY!$L$45:$L$75</c:f>
              <c:numCache>
                <c:ptCount val="31"/>
                <c:pt idx="0">
                  <c:v>0.5720627288250916</c:v>
                </c:pt>
                <c:pt idx="1">
                  <c:v>0.38400015360006146</c:v>
                </c:pt>
                <c:pt idx="2">
                  <c:v>0</c:v>
                </c:pt>
                <c:pt idx="3">
                  <c:v>0.9198098917334804</c:v>
                </c:pt>
                <c:pt idx="4">
                  <c:v>0.6047145276000968</c:v>
                </c:pt>
                <c:pt idx="5">
                  <c:v>0</c:v>
                </c:pt>
                <c:pt idx="6">
                  <c:v>0</c:v>
                </c:pt>
                <c:pt idx="7">
                  <c:v>0.39808711575658545</c:v>
                </c:pt>
                <c:pt idx="8">
                  <c:v>0.394363794109154</c:v>
                </c:pt>
                <c:pt idx="9">
                  <c:v>0.7337707853115928</c:v>
                </c:pt>
                <c:pt idx="10">
                  <c:v>0.23317656385886085</c:v>
                </c:pt>
                <c:pt idx="11">
                  <c:v>0.4034784222609341</c:v>
                </c:pt>
                <c:pt idx="12">
                  <c:v>0.5789567533218318</c:v>
                </c:pt>
                <c:pt idx="13">
                  <c:v>0.5035202014080805</c:v>
                </c:pt>
                <c:pt idx="14">
                  <c:v>0.4828890820445217</c:v>
                </c:pt>
                <c:pt idx="15">
                  <c:v>0.6098184257455521</c:v>
                </c:pt>
                <c:pt idx="16">
                  <c:v>0</c:v>
                </c:pt>
                <c:pt idx="17">
                  <c:v>0</c:v>
                </c:pt>
                <c:pt idx="18">
                  <c:v>0</c:v>
                </c:pt>
                <c:pt idx="19">
                  <c:v>0</c:v>
                </c:pt>
                <c:pt idx="20">
                  <c:v>0</c:v>
                </c:pt>
                <c:pt idx="21">
                  <c:v>0</c:v>
                </c:pt>
                <c:pt idx="22">
                  <c:v>0</c:v>
                </c:pt>
                <c:pt idx="23">
                  <c:v>0</c:v>
                </c:pt>
                <c:pt idx="24">
                  <c:v>0</c:v>
                </c:pt>
                <c:pt idx="25">
                  <c:v>0.3220466404465631</c:v>
                </c:pt>
                <c:pt idx="26">
                  <c:v>0.37632015052806017</c:v>
                </c:pt>
                <c:pt idx="27">
                  <c:v>0.5142582702194372</c:v>
                </c:pt>
                <c:pt idx="28">
                  <c:v>0.2955790656000473</c:v>
                </c:pt>
                <c:pt idx="29">
                  <c:v>0.5488617580062417</c:v>
                </c:pt>
                <c:pt idx="30">
                  <c:v>0</c:v>
                </c:pt>
              </c:numCache>
            </c:numRef>
          </c:val>
          <c:smooth val="0"/>
        </c:ser>
        <c:ser>
          <c:idx val="11"/>
          <c:order val="11"/>
          <c:tx>
            <c:strRef>
              <c:f>SUMMARY!$M$43:$M$44</c:f>
              <c:strCache>
                <c:ptCount val="1"/>
                <c:pt idx="0">
                  <c:v>DECEMBER</c:v>
                </c:pt>
              </c:strCache>
            </c:strRef>
          </c:tx>
          <c:extLst>
            <c:ext xmlns:c14="http://schemas.microsoft.com/office/drawing/2007/8/2/chart" uri="{6F2FDCE9-48DA-4B69-8628-5D25D57E5C99}">
              <c14:invertSolidFillFmt>
                <c14:spPr>
                  <a:solidFill>
                    <a:srgbClr val="000000"/>
                  </a:solidFill>
                </c14:spPr>
              </c14:invertSolidFillFmt>
            </c:ext>
          </c:extLst>
          <c:cat>
            <c:numRef>
              <c:f>SUMMARY!$A$45:$A$75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SUMMARY!$M$45:$M$75</c:f>
              <c:numCache>
                <c:ptCount val="31"/>
                <c:pt idx="0">
                  <c:v>0.046000018400007364</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0.4475295907765422</c:v>
                </c:pt>
                <c:pt idx="19">
                  <c:v>0.47657161920007635</c:v>
                </c:pt>
                <c:pt idx="20">
                  <c:v>0</c:v>
                </c:pt>
                <c:pt idx="21">
                  <c:v>0</c:v>
                </c:pt>
                <c:pt idx="22">
                  <c:v>0</c:v>
                </c:pt>
                <c:pt idx="23">
                  <c:v>0</c:v>
                </c:pt>
                <c:pt idx="24">
                  <c:v>0</c:v>
                </c:pt>
                <c:pt idx="25">
                  <c:v>0</c:v>
                </c:pt>
                <c:pt idx="26">
                  <c:v>0</c:v>
                </c:pt>
                <c:pt idx="27">
                  <c:v>0</c:v>
                </c:pt>
                <c:pt idx="28">
                  <c:v>0</c:v>
                </c:pt>
                <c:pt idx="29">
                  <c:v>0.324947498400052</c:v>
                </c:pt>
                <c:pt idx="30">
                  <c:v>0</c:v>
                </c:pt>
              </c:numCache>
            </c:numRef>
          </c:val>
          <c:smooth val="0"/>
        </c:ser>
        <c:dropLines/>
        <c:marker val="1"/>
        <c:axId val="6742426"/>
        <c:axId val="22435051"/>
      </c:lineChart>
      <c:catAx>
        <c:axId val="6742426"/>
        <c:scaling>
          <c:orientation val="minMax"/>
        </c:scaling>
        <c:axPos val="b"/>
        <c:title>
          <c:tx>
            <c:rich>
              <a:bodyPr vert="horz" rot="0" anchor="ctr"/>
              <a:lstStyle/>
              <a:p>
                <a:pPr algn="ctr">
                  <a:defRPr/>
                </a:pPr>
                <a:r>
                  <a:rPr lang="en-US" cap="none" sz="1050" b="1" i="0" u="none" baseline="0"/>
                  <a:t>DAY</a:t>
                </a:r>
              </a:p>
            </c:rich>
          </c:tx>
          <c:layout/>
          <c:overlay val="0"/>
          <c:spPr>
            <a:noFill/>
            <a:ln>
              <a:noFill/>
            </a:ln>
          </c:spPr>
        </c:title>
        <c:delete val="0"/>
        <c:numFmt formatCode="General" sourceLinked="1"/>
        <c:majorTickMark val="in"/>
        <c:minorTickMark val="none"/>
        <c:tickLblPos val="nextTo"/>
        <c:txPr>
          <a:bodyPr/>
          <a:lstStyle/>
          <a:p>
            <a:pPr>
              <a:defRPr lang="en-US" cap="none" sz="875" b="1" i="0" u="none" baseline="0"/>
            </a:pPr>
          </a:p>
        </c:txPr>
        <c:crossAx val="22435051"/>
        <c:crosses val="autoZero"/>
        <c:auto val="1"/>
        <c:lblOffset val="100"/>
        <c:noMultiLvlLbl val="0"/>
      </c:catAx>
      <c:valAx>
        <c:axId val="22435051"/>
        <c:scaling>
          <c:orientation val="minMax"/>
          <c:max val="2"/>
          <c:min val="0"/>
        </c:scaling>
        <c:axPos val="l"/>
        <c:title>
          <c:tx>
            <c:rich>
              <a:bodyPr vert="horz" rot="0" anchor="ctr"/>
              <a:lstStyle/>
              <a:p>
                <a:pPr algn="ctr">
                  <a:defRPr/>
                </a:pPr>
                <a:r>
                  <a:rPr lang="en-US" cap="none" sz="1225" b="1" i="0" u="none" baseline="0"/>
                  <a:t>kW</a:t>
                </a:r>
              </a:p>
            </c:rich>
          </c:tx>
          <c:layout>
            <c:manualLayout>
              <c:xMode val="factor"/>
              <c:yMode val="factor"/>
              <c:x val="0.011"/>
              <c:y val="0.1435"/>
            </c:manualLayout>
          </c:layout>
          <c:overlay val="0"/>
          <c:spPr>
            <a:noFill/>
            <a:ln>
              <a:noFill/>
            </a:ln>
          </c:spPr>
        </c:title>
        <c:majorGridlines/>
        <c:delete val="0"/>
        <c:numFmt formatCode="General" sourceLinked="1"/>
        <c:majorTickMark val="out"/>
        <c:minorTickMark val="none"/>
        <c:tickLblPos val="nextTo"/>
        <c:txPr>
          <a:bodyPr/>
          <a:lstStyle/>
          <a:p>
            <a:pPr>
              <a:defRPr lang="en-US" cap="none" sz="875" b="1" i="0" u="none" baseline="0"/>
            </a:pPr>
          </a:p>
        </c:txPr>
        <c:crossAx val="6742426"/>
        <c:crossesAt val="1"/>
        <c:crossBetween val="between"/>
        <c:dispUnits/>
        <c:majorUnit val="0.1"/>
        <c:minorUnit val="0.02"/>
      </c:valAx>
      <c:spPr>
        <a:solidFill>
          <a:srgbClr val="C0C0C0"/>
        </a:solidFill>
      </c:spPr>
    </c:plotArea>
    <c:legend>
      <c:legendPos val="r"/>
      <c:layout>
        <c:manualLayout>
          <c:xMode val="edge"/>
          <c:yMode val="edge"/>
          <c:x val="0.88075"/>
          <c:y val="0"/>
        </c:manualLayout>
      </c:layout>
      <c:overlay val="0"/>
    </c:legend>
    <c:plotVisOnly val="1"/>
    <c:dispBlanksAs val="gap"/>
    <c:showDLblsOverMax val="0"/>
  </c:chart>
  <c:spPr>
    <a:noFill/>
    <a:ln>
      <a:noFill/>
    </a:ln>
  </c:spPr>
  <c:txPr>
    <a:bodyPr vert="horz" rot="0"/>
    <a:lstStyle/>
    <a:p>
      <a:pPr>
        <a:defRPr lang="en-US" cap="none" sz="875"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GEMIDDELD MAANDELIJKS  VERMOGEN (kW)
SOLES-2, 2,8 m</a:t>
            </a:r>
            <a:r>
              <a:rPr lang="en-US" cap="none" sz="1050" b="1" i="0" u="none" baseline="30000"/>
              <a:t>2</a:t>
            </a:r>
            <a:r>
              <a:rPr lang="en-US" cap="none" sz="1050" b="1" i="0" u="none" baseline="0"/>
              <a:t>, 150+80 liter
2011</a:t>
            </a:r>
          </a:p>
        </c:rich>
      </c:tx>
      <c:layout>
        <c:manualLayout>
          <c:xMode val="factor"/>
          <c:yMode val="factor"/>
          <c:x val="0"/>
          <c:y val="-0.004"/>
        </c:manualLayout>
      </c:layout>
      <c:spPr>
        <a:noFill/>
        <a:ln>
          <a:noFill/>
        </a:ln>
      </c:spPr>
    </c:title>
    <c:plotArea>
      <c:layout>
        <c:manualLayout>
          <c:xMode val="edge"/>
          <c:yMode val="edge"/>
          <c:x val="0.035"/>
          <c:y val="0.12675"/>
          <c:w val="0.953"/>
          <c:h val="0.853"/>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SUMMARY!$B$77:$M$77</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SUMMARY!$B$78:$M$78</c:f>
              <c:numCache>
                <c:ptCount val="12"/>
                <c:pt idx="0">
                  <c:v>0.20715023173130379</c:v>
                </c:pt>
                <c:pt idx="1">
                  <c:v>0.19848865526259066</c:v>
                </c:pt>
                <c:pt idx="2">
                  <c:v>0.650210457622823</c:v>
                </c:pt>
                <c:pt idx="3">
                  <c:v>0.8880491170446987</c:v>
                </c:pt>
                <c:pt idx="4">
                  <c:v>0.8535179111619732</c:v>
                </c:pt>
                <c:pt idx="5">
                  <c:v>0.831893424205559</c:v>
                </c:pt>
                <c:pt idx="6">
                  <c:v>0.6920071280867921</c:v>
                </c:pt>
                <c:pt idx="7">
                  <c:v>0.6856723397316776</c:v>
                </c:pt>
                <c:pt idx="8">
                  <c:v>0.6357304622469393</c:v>
                </c:pt>
                <c:pt idx="9">
                  <c:v>0.5549348466310685</c:v>
                </c:pt>
                <c:pt idx="10">
                  <c:v>0.29585714434587307</c:v>
                </c:pt>
                <c:pt idx="11">
                  <c:v>0.04177576537989284</c:v>
                </c:pt>
              </c:numCache>
            </c:numRef>
          </c:val>
        </c:ser>
        <c:axId val="27145988"/>
        <c:axId val="35500069"/>
      </c:barChart>
      <c:catAx>
        <c:axId val="27145988"/>
        <c:scaling>
          <c:orientation val="minMax"/>
        </c:scaling>
        <c:axPos val="b"/>
        <c:delete val="0"/>
        <c:numFmt formatCode="General" sourceLinked="1"/>
        <c:majorTickMark val="out"/>
        <c:minorTickMark val="none"/>
        <c:tickLblPos val="nextTo"/>
        <c:crossAx val="35500069"/>
        <c:crosses val="autoZero"/>
        <c:auto val="1"/>
        <c:lblOffset val="100"/>
        <c:noMultiLvlLbl val="0"/>
      </c:catAx>
      <c:valAx>
        <c:axId val="35500069"/>
        <c:scaling>
          <c:orientation val="minMax"/>
          <c:max val="1.1"/>
          <c:min val="0"/>
        </c:scaling>
        <c:axPos val="l"/>
        <c:title>
          <c:tx>
            <c:rich>
              <a:bodyPr vert="horz" rot="0" anchor="ctr"/>
              <a:lstStyle/>
              <a:p>
                <a:pPr algn="ctr">
                  <a:defRPr/>
                </a:pPr>
                <a:r>
                  <a:rPr lang="en-US" cap="none" sz="925" b="1" i="0" u="none" baseline="0"/>
                  <a:t>kW</a:t>
                </a:r>
              </a:p>
            </c:rich>
          </c:tx>
          <c:layout>
            <c:manualLayout>
              <c:xMode val="factor"/>
              <c:yMode val="factor"/>
              <c:x val="0.00825"/>
              <c:y val="0.148"/>
            </c:manualLayout>
          </c:layout>
          <c:overlay val="0"/>
          <c:spPr>
            <a:noFill/>
            <a:ln>
              <a:noFill/>
            </a:ln>
          </c:spPr>
        </c:title>
        <c:majorGridlines/>
        <c:delete val="0"/>
        <c:numFmt formatCode="General" sourceLinked="1"/>
        <c:majorTickMark val="out"/>
        <c:minorTickMark val="none"/>
        <c:tickLblPos val="nextTo"/>
        <c:crossAx val="27145988"/>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75"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Times New Roman"/>
                <a:ea typeface="Times New Roman"/>
                <a:cs typeface="Times New Roman"/>
              </a:rPr>
              <a:t>OPBRENGST THERMISCH versus PV per m2, per maand
JAAR 2011 (Kwant-sys versus Wouterlood-sys)</a:t>
            </a:r>
          </a:p>
        </c:rich>
      </c:tx>
      <c:layout/>
      <c:spPr>
        <a:noFill/>
        <a:ln>
          <a:noFill/>
        </a:ln>
      </c:spPr>
    </c:title>
    <c:plotArea>
      <c:layout>
        <c:manualLayout>
          <c:xMode val="edge"/>
          <c:yMode val="edge"/>
          <c:x val="0.02675"/>
          <c:y val="0.135"/>
          <c:w val="0.9305"/>
          <c:h val="0.846"/>
        </c:manualLayout>
      </c:layout>
      <c:barChart>
        <c:barDir val="col"/>
        <c:grouping val="clustered"/>
        <c:varyColors val="0"/>
        <c:ser>
          <c:idx val="0"/>
          <c:order val="0"/>
          <c:tx>
            <c:v>TH</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SUMMARY!$B$121:$M$121</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SUMMARY!$B$122:$M$122</c:f>
              <c:numCache>
                <c:ptCount val="12"/>
                <c:pt idx="0">
                  <c:v>10.12857142857143</c:v>
                </c:pt>
                <c:pt idx="1">
                  <c:v>9.753214285714286</c:v>
                </c:pt>
                <c:pt idx="2">
                  <c:v>39.20071428571429</c:v>
                </c:pt>
                <c:pt idx="3">
                  <c:v>68.57357142857143</c:v>
                </c:pt>
                <c:pt idx="4">
                  <c:v>67.78714285714287</c:v>
                </c:pt>
                <c:pt idx="5">
                  <c:v>58.478571428571435</c:v>
                </c:pt>
                <c:pt idx="6">
                  <c:v>54.09464285714283</c:v>
                </c:pt>
                <c:pt idx="7">
                  <c:v>48.64500000000001</c:v>
                </c:pt>
                <c:pt idx="8">
                  <c:v>41.808928571428595</c:v>
                </c:pt>
                <c:pt idx="9">
                  <c:v>33.77821428571427</c:v>
                </c:pt>
                <c:pt idx="10">
                  <c:v>17.16464285714283</c:v>
                </c:pt>
                <c:pt idx="11">
                  <c:v>6.89857142857144</c:v>
                </c:pt>
              </c:numCache>
            </c:numRef>
          </c:val>
        </c:ser>
        <c:ser>
          <c:idx val="1"/>
          <c:order val="1"/>
          <c:tx>
            <c:v>PV</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SUMMARY!$B$121:$M$121</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SUMMARY!$B$123:$M$123</c:f>
              <c:numCache>
                <c:ptCount val="12"/>
                <c:pt idx="0">
                  <c:v>2.37</c:v>
                </c:pt>
                <c:pt idx="1">
                  <c:v>2.57</c:v>
                </c:pt>
                <c:pt idx="2">
                  <c:v>7.22</c:v>
                </c:pt>
                <c:pt idx="3">
                  <c:v>10.37</c:v>
                </c:pt>
                <c:pt idx="4">
                  <c:v>9.67</c:v>
                </c:pt>
                <c:pt idx="5">
                  <c:v>8.38</c:v>
                </c:pt>
                <c:pt idx="6">
                  <c:v>8.02</c:v>
                </c:pt>
                <c:pt idx="7">
                  <c:v>7.45</c:v>
                </c:pt>
                <c:pt idx="8">
                  <c:v>6.22</c:v>
                </c:pt>
                <c:pt idx="9">
                  <c:v>5.27</c:v>
                </c:pt>
                <c:pt idx="10">
                  <c:v>3.1</c:v>
                </c:pt>
                <c:pt idx="11">
                  <c:v>1.67</c:v>
                </c:pt>
              </c:numCache>
            </c:numRef>
          </c:val>
        </c:ser>
        <c:axId val="41368206"/>
        <c:axId val="67089023"/>
      </c:barChart>
      <c:catAx>
        <c:axId val="41368206"/>
        <c:scaling>
          <c:orientation val="minMax"/>
        </c:scaling>
        <c:axPos val="b"/>
        <c:delete val="0"/>
        <c:numFmt formatCode="General" sourceLinked="1"/>
        <c:majorTickMark val="out"/>
        <c:minorTickMark val="none"/>
        <c:tickLblPos val="nextTo"/>
        <c:txPr>
          <a:bodyPr/>
          <a:lstStyle/>
          <a:p>
            <a:pPr>
              <a:defRPr lang="en-US" cap="none" sz="925" b="1" i="0" u="none" baseline="0">
                <a:latin typeface="Times New Roman"/>
                <a:ea typeface="Times New Roman"/>
                <a:cs typeface="Times New Roman"/>
              </a:defRPr>
            </a:pPr>
          </a:p>
        </c:txPr>
        <c:crossAx val="67089023"/>
        <c:crosses val="autoZero"/>
        <c:auto val="0"/>
        <c:lblOffset val="100"/>
        <c:noMultiLvlLbl val="0"/>
      </c:catAx>
      <c:valAx>
        <c:axId val="67089023"/>
        <c:scaling>
          <c:orientation val="minMax"/>
          <c:max val="80"/>
        </c:scaling>
        <c:axPos val="l"/>
        <c:title>
          <c:tx>
            <c:rich>
              <a:bodyPr vert="horz" rot="0" anchor="ctr"/>
              <a:lstStyle/>
              <a:p>
                <a:pPr algn="ctr">
                  <a:defRPr/>
                </a:pPr>
                <a:r>
                  <a:rPr lang="en-US" cap="none" sz="1000" b="1" i="0" u="none" baseline="0">
                    <a:latin typeface="Times New Roman"/>
                    <a:ea typeface="Times New Roman"/>
                    <a:cs typeface="Times New Roman"/>
                  </a:rPr>
                  <a:t>kWh</a:t>
                </a:r>
              </a:p>
            </c:rich>
          </c:tx>
          <c:layout>
            <c:manualLayout>
              <c:xMode val="factor"/>
              <c:yMode val="factor"/>
              <c:x val="0.00625"/>
              <c:y val="0.1442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825" b="1" i="0" u="none" baseline="0">
                <a:latin typeface="Times New Roman"/>
                <a:ea typeface="Times New Roman"/>
                <a:cs typeface="Times New Roman"/>
              </a:defRPr>
            </a:pPr>
          </a:p>
        </c:txPr>
        <c:crossAx val="41368206"/>
        <c:crossesAt val="1"/>
        <c:crossBetween val="between"/>
        <c:dispUnits/>
        <c:majorUnit val="10"/>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25" b="0" i="0" u="none" baseline="0">
          <a:latin typeface="Times New Roman"/>
          <a:ea typeface="Times New Roman"/>
          <a:cs typeface="Times New Roman"/>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9.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60" verticalDpi="36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ToFit="1"/>
  </sheetViews>
  <pageMargins left="1.315" right="0.75" top="1" bottom="1" header="0.5" footer="0.5"/>
  <pageSetup horizontalDpi="600" verticalDpi="600" orientation="landscape" paperSize="9" scale="95"/>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0.72825</cdr:x>
      <cdr:y>0.20925</cdr:y>
    </cdr:from>
    <cdr:to>
      <cdr:x>0.73925</cdr:x>
      <cdr:y>0.29175</cdr:y>
    </cdr:to>
    <cdr:sp>
      <cdr:nvSpPr>
        <cdr:cNvPr id="1" name="TextBox 1"/>
        <cdr:cNvSpPr txBox="1">
          <a:spLocks noChangeArrowheads="1"/>
        </cdr:cNvSpPr>
      </cdr:nvSpPr>
      <cdr:spPr>
        <a:xfrm>
          <a:off x="6772275" y="1190625"/>
          <a:ext cx="104775" cy="47625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0.62325</cdr:x>
      <cdr:y>0.163</cdr:y>
    </cdr:from>
    <cdr:to>
      <cdr:x>0.9345</cdr:x>
      <cdr:y>0.375</cdr:y>
    </cdr:to>
    <cdr:sp>
      <cdr:nvSpPr>
        <cdr:cNvPr id="2" name="TextBox 2"/>
        <cdr:cNvSpPr txBox="1">
          <a:spLocks noChangeArrowheads="1"/>
        </cdr:cNvSpPr>
      </cdr:nvSpPr>
      <cdr:spPr>
        <a:xfrm>
          <a:off x="5791200" y="923925"/>
          <a:ext cx="2895600" cy="12096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
- de temperatuur van het leidingwater (++)
- de buitenlucht temperatuur (+++)
- de zonnestraling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0.11825</cdr:x>
      <cdr:y>0.13225</cdr:y>
    </cdr:from>
    <cdr:to>
      <cdr:x>0.616</cdr:x>
      <cdr:y>0.17725</cdr:y>
    </cdr:to>
    <cdr:sp>
      <cdr:nvSpPr>
        <cdr:cNvPr id="1" name="TextBox 1"/>
        <cdr:cNvSpPr txBox="1">
          <a:spLocks noChangeArrowheads="1"/>
        </cdr:cNvSpPr>
      </cdr:nvSpPr>
      <cdr:spPr>
        <a:xfrm>
          <a:off x="1133475" y="657225"/>
          <a:ext cx="4781550" cy="228600"/>
        </a:xfrm>
        <a:prstGeom prst="rect">
          <a:avLst/>
        </a:prstGeom>
        <a:noFill/>
        <a:ln w="9525" cmpd="sng">
          <a:noFill/>
        </a:ln>
      </cdr:spPr>
      <cdr:txBody>
        <a:bodyPr vertOverflow="clip" wrap="square"/>
        <a:p>
          <a:pPr algn="l">
            <a:defRPr/>
          </a:pPr>
          <a:r>
            <a:rPr lang="en-US" cap="none" sz="950" b="1" i="0" u="none" baseline="0"/>
            <a:t>Het gemiddeld aantal draaiuren is: 4,112 (elke dag, gedurende 365 dagen)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4981575"/>
    <xdr:graphicFrame>
      <xdr:nvGraphicFramePr>
        <xdr:cNvPr id="1" name="Shape 1025"/>
        <xdr:cNvGraphicFramePr/>
      </xdr:nvGraphicFramePr>
      <xdr:xfrm>
        <a:off x="0" y="0"/>
        <a:ext cx="9601200" cy="49815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0.09075</cdr:x>
      <cdr:y>0.1385</cdr:y>
    </cdr:from>
    <cdr:to>
      <cdr:x>0.77525</cdr:x>
      <cdr:y>0.36625</cdr:y>
    </cdr:to>
    <cdr:sp>
      <cdr:nvSpPr>
        <cdr:cNvPr id="1" name="TextBox 1"/>
        <cdr:cNvSpPr txBox="1">
          <a:spLocks noChangeArrowheads="1"/>
        </cdr:cNvSpPr>
      </cdr:nvSpPr>
      <cdr:spPr>
        <a:xfrm>
          <a:off x="866775" y="685800"/>
          <a:ext cx="6572250" cy="1133475"/>
        </a:xfrm>
        <a:prstGeom prst="rect">
          <a:avLst/>
        </a:prstGeom>
        <a:noFill/>
        <a:ln w="9525" cmpd="sng">
          <a:noFill/>
        </a:ln>
      </cdr:spPr>
      <cdr:txBody>
        <a:bodyPr vertOverflow="clip" wrap="square"/>
        <a:p>
          <a:pPr algn="l">
            <a:defRPr/>
          </a:pPr>
          <a:r>
            <a:rPr lang="en-US" cap="none" sz="875" b="1" i="0" u="none" baseline="0"/>
            <a:t>De datapunten geven het gemiddelde dagelijkse vermogen (kW) van de installatie weer bij de variabelen van die dag (zie grafiek "per maand").
Naar mate het aantal meetpunten toeneemt, wordt duidelijk wat het maximale vermogen van de installatie is onder realistische omstandigheden. Hierdoor wordt vergelijking met Wp van PV panelen mogelijk. (Zon-thermisch WattPeakActual=WPA=1,365 kWatt op 18/4/2010). Is 487,5 W/m2. (= 5,84 x PV)
Het jaargemiddelde DAGvermogen tot heden is: 545 Watt (elke dag, gedurende 365 dagen)
Dit is 194,64  W/m2 kollectoroppervlak.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4981575"/>
    <xdr:graphicFrame>
      <xdr:nvGraphicFramePr>
        <xdr:cNvPr id="1" name="Shape 1025"/>
        <xdr:cNvGraphicFramePr/>
      </xdr:nvGraphicFramePr>
      <xdr:xfrm>
        <a:off x="0" y="0"/>
        <a:ext cx="9601200" cy="49815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0.6565</cdr:x>
      <cdr:y>0.1525</cdr:y>
    </cdr:from>
    <cdr:to>
      <cdr:x>0.9715</cdr:x>
      <cdr:y>0.45425</cdr:y>
    </cdr:to>
    <cdr:sp>
      <cdr:nvSpPr>
        <cdr:cNvPr id="1" name="TextBox 1"/>
        <cdr:cNvSpPr txBox="1">
          <a:spLocks noChangeArrowheads="1"/>
        </cdr:cNvSpPr>
      </cdr:nvSpPr>
      <cdr:spPr>
        <a:xfrm>
          <a:off x="6296025" y="752475"/>
          <a:ext cx="3028950" cy="15049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Dit vermogen is bepaald door de gemeten energieopbrengst in kWh te delen door het aantal uren waarin de energie is geleverd.
Het vermogen wordt voornamelijk bepaald door het vermogen van de Global Irradiation in Watt/m</a:t>
          </a:r>
          <a:r>
            <a:rPr lang="en-US" cap="none" sz="875" b="0" i="0" u="none" baseline="30000">
              <a:latin typeface="Arial"/>
              <a:ea typeface="Arial"/>
              <a:cs typeface="Arial"/>
            </a:rPr>
            <a:t>2</a:t>
          </a:r>
          <a:r>
            <a:rPr lang="en-US" cap="none" sz="875" b="0" i="0" u="none" baseline="0">
              <a:latin typeface="Arial"/>
              <a:ea typeface="Arial"/>
              <a:cs typeface="Arial"/>
            </a:rPr>
            <a:t> op het collector oppervlak en de dagelijkse verbruik van energie.</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4981575"/>
    <xdr:graphicFrame>
      <xdr:nvGraphicFramePr>
        <xdr:cNvPr id="1" name="Shape 1025"/>
        <xdr:cNvGraphicFramePr/>
      </xdr:nvGraphicFramePr>
      <xdr:xfrm>
        <a:off x="0" y="0"/>
        <a:ext cx="9601200" cy="49815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0.7025</cdr:x>
      <cdr:y>0.209</cdr:y>
    </cdr:from>
    <cdr:to>
      <cdr:x>0.8505</cdr:x>
      <cdr:y>0.296</cdr:y>
    </cdr:to>
    <cdr:sp>
      <cdr:nvSpPr>
        <cdr:cNvPr id="1" name="TextBox 1"/>
        <cdr:cNvSpPr txBox="1">
          <a:spLocks noChangeArrowheads="1"/>
        </cdr:cNvSpPr>
      </cdr:nvSpPr>
      <cdr:spPr>
        <a:xfrm>
          <a:off x="6743700" y="1038225"/>
          <a:ext cx="1419225" cy="438150"/>
        </a:xfrm>
        <a:prstGeom prst="rect">
          <a:avLst/>
        </a:prstGeom>
        <a:solidFill>
          <a:srgbClr val="FFFF00"/>
        </a:solidFill>
        <a:ln w="9525" cmpd="sng">
          <a:noFill/>
        </a:ln>
      </cdr:spPr>
      <cdr:txBody>
        <a:bodyPr vertOverflow="clip" wrap="square"/>
        <a:p>
          <a:pPr algn="l">
            <a:defRPr/>
          </a:pPr>
          <a:r>
            <a:rPr lang="en-US" cap="none" sz="850" b="0" i="0" u="none" baseline="0">
              <a:latin typeface="Times New Roman"/>
              <a:ea typeface="Times New Roman"/>
              <a:cs typeface="Times New Roman"/>
            </a:rPr>
            <a:t>Gemiddelde verhouding 
TH/PV = 5,8 : 1</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4981575"/>
    <xdr:graphicFrame>
      <xdr:nvGraphicFramePr>
        <xdr:cNvPr id="1" name="Shape 1025"/>
        <xdr:cNvGraphicFramePr/>
      </xdr:nvGraphicFramePr>
      <xdr:xfrm>
        <a:off x="0" y="0"/>
        <a:ext cx="9601200" cy="49815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0.765</cdr:x>
      <cdr:y>0.268</cdr:y>
    </cdr:from>
    <cdr:to>
      <cdr:x>0.8365</cdr:x>
      <cdr:y>0.317</cdr:y>
    </cdr:to>
    <cdr:sp>
      <cdr:nvSpPr>
        <cdr:cNvPr id="1" name="TextBox 1"/>
        <cdr:cNvSpPr txBox="1">
          <a:spLocks noChangeArrowheads="1"/>
        </cdr:cNvSpPr>
      </cdr:nvSpPr>
      <cdr:spPr>
        <a:xfrm>
          <a:off x="7115175" y="1524000"/>
          <a:ext cx="666750" cy="276225"/>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0.6125</cdr:x>
      <cdr:y>0.20775</cdr:y>
    </cdr:from>
    <cdr:to>
      <cdr:x>0.941</cdr:x>
      <cdr:y>0.3875</cdr:y>
    </cdr:to>
    <cdr:sp>
      <cdr:nvSpPr>
        <cdr:cNvPr id="2" name="TextBox 2"/>
        <cdr:cNvSpPr txBox="1">
          <a:spLocks noChangeArrowheads="1"/>
        </cdr:cNvSpPr>
      </cdr:nvSpPr>
      <cdr:spPr>
        <a:xfrm>
          <a:off x="5695950" y="1181100"/>
          <a:ext cx="3057525" cy="1028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hoger(+++++)
- de temperatuur van het leidingwater lager(++)
- de buitenlucht temperatuur hoger(+++)
- de zonnestraling hoger(+++++)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cdr:x>
      <cdr:y>0.32325</cdr:y>
    </cdr:from>
    <cdr:to>
      <cdr:x>0.9895</cdr:x>
      <cdr:y>0.324</cdr:y>
    </cdr:to>
    <cdr:sp>
      <cdr:nvSpPr>
        <cdr:cNvPr id="1" name="Line 1"/>
        <cdr:cNvSpPr>
          <a:spLocks/>
        </cdr:cNvSpPr>
      </cdr:nvSpPr>
      <cdr:spPr>
        <a:xfrm>
          <a:off x="523875" y="1914525"/>
          <a:ext cx="8058150" cy="0"/>
        </a:xfrm>
        <a:prstGeom prst="line">
          <a:avLst/>
        </a:prstGeom>
        <a:noFill/>
        <a:ln w="28575" cmpd="sng">
          <a:solidFill>
            <a:srgbClr val="FF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0.06775</cdr:x>
      <cdr:y>0.2715</cdr:y>
    </cdr:from>
    <cdr:to>
      <cdr:x>0.28925</cdr:x>
      <cdr:y>0.31125</cdr:y>
    </cdr:to>
    <cdr:sp>
      <cdr:nvSpPr>
        <cdr:cNvPr id="2" name="TextBox 2"/>
        <cdr:cNvSpPr txBox="1">
          <a:spLocks noChangeArrowheads="1"/>
        </cdr:cNvSpPr>
      </cdr:nvSpPr>
      <cdr:spPr>
        <a:xfrm>
          <a:off x="581025" y="1609725"/>
          <a:ext cx="1924050" cy="238125"/>
        </a:xfrm>
        <a:prstGeom prst="rect">
          <a:avLst/>
        </a:prstGeom>
        <a:noFill/>
        <a:ln w="9525" cmpd="sng">
          <a:noFill/>
        </a:ln>
      </cdr:spPr>
      <cdr:txBody>
        <a:bodyPr vertOverflow="clip" wrap="square"/>
        <a:p>
          <a:pPr algn="l">
            <a:defRPr/>
          </a:pPr>
          <a:r>
            <a:rPr lang="en-US" cap="none" sz="825" b="1" i="0" u="none" baseline="0"/>
            <a:t>3 GigaJoule waarde op jaarbasis</a:t>
          </a:r>
        </a:p>
      </cdr:txBody>
    </cdr:sp>
  </cdr:relSizeAnchor>
  <cdr:relSizeAnchor xmlns:cdr="http://schemas.openxmlformats.org/drawingml/2006/chartDrawing">
    <cdr:from>
      <cdr:x>0.01425</cdr:x>
      <cdr:y>0.07425</cdr:y>
    </cdr:from>
    <cdr:to>
      <cdr:x>0.116</cdr:x>
      <cdr:y>0.12</cdr:y>
    </cdr:to>
    <cdr:sp>
      <cdr:nvSpPr>
        <cdr:cNvPr id="3" name="TextBox 3"/>
        <cdr:cNvSpPr txBox="1">
          <a:spLocks noChangeArrowheads="1"/>
        </cdr:cNvSpPr>
      </cdr:nvSpPr>
      <cdr:spPr>
        <a:xfrm>
          <a:off x="114300" y="438150"/>
          <a:ext cx="885825" cy="276225"/>
        </a:xfrm>
        <a:prstGeom prst="rect">
          <a:avLst/>
        </a:prstGeom>
        <a:noFill/>
        <a:ln w="9525" cmpd="sng">
          <a:noFill/>
        </a:ln>
      </cdr:spPr>
      <cdr:txBody>
        <a:bodyPr vertOverflow="clip" wrap="square"/>
        <a:p>
          <a:pPr algn="l">
            <a:defRPr/>
          </a:pPr>
          <a:r>
            <a:rPr lang="en-US" cap="none" sz="925" b="1" i="0" u="none" baseline="0">
              <a:latin typeface="Arial"/>
              <a:ea typeface="Arial"/>
              <a:cs typeface="Arial"/>
            </a:rPr>
            <a:t>kWh/m</a:t>
          </a:r>
          <a:r>
            <a:rPr lang="en-US" cap="none" sz="925" b="1" i="0" u="none" baseline="30000">
              <a:latin typeface="Arial"/>
              <a:ea typeface="Arial"/>
              <a:cs typeface="Arial"/>
            </a:rPr>
            <a:t>2</a:t>
          </a:r>
          <a:r>
            <a:rPr lang="en-US" cap="none" sz="925" b="1" i="0" u="none" baseline="0">
              <a:latin typeface="Arial"/>
              <a:ea typeface="Arial"/>
              <a:cs typeface="Arial"/>
            </a:rPr>
            <a:t>/dag</a:t>
          </a:r>
        </a:p>
      </cdr:txBody>
    </cdr:sp>
  </cdr:relSizeAnchor>
  <cdr:relSizeAnchor xmlns:cdr="http://schemas.openxmlformats.org/drawingml/2006/chartDrawing">
    <cdr:from>
      <cdr:x>0.5155</cdr:x>
      <cdr:y>0.5225</cdr:y>
    </cdr:from>
    <cdr:to>
      <cdr:x>0.84275</cdr:x>
      <cdr:y>0.818</cdr:y>
    </cdr:to>
    <cdr:sp>
      <cdr:nvSpPr>
        <cdr:cNvPr id="4" name="TextBox 4"/>
        <cdr:cNvSpPr txBox="1">
          <a:spLocks noChangeArrowheads="1"/>
        </cdr:cNvSpPr>
      </cdr:nvSpPr>
      <cdr:spPr>
        <a:xfrm>
          <a:off x="4467225" y="3095625"/>
          <a:ext cx="2838450" cy="1752600"/>
        </a:xfrm>
        <a:prstGeom prst="rect">
          <a:avLst/>
        </a:prstGeom>
        <a:noFill/>
        <a:ln w="9525" cmpd="sng">
          <a:noFill/>
        </a:ln>
      </cdr:spPr>
      <cdr:txBody>
        <a:bodyPr vertOverflow="clip" wrap="square"/>
        <a:p>
          <a:pPr algn="l">
            <a:defRPr/>
          </a:pPr>
          <a:r>
            <a:rPr lang="en-US" cap="none" sz="1025" b="1" i="0" u="none" baseline="0">
              <a:latin typeface="Arial"/>
              <a:ea typeface="Arial"/>
              <a:cs typeface="Arial"/>
            </a:rPr>
            <a:t>Dit is de gemiddelde dagelijkse momentele hoeveelheid energie, die de kollector per m</a:t>
          </a:r>
          <a:r>
            <a:rPr lang="en-US" cap="none" sz="1025" b="1" i="0" u="none" baseline="30000">
              <a:latin typeface="Arial"/>
              <a:ea typeface="Arial"/>
              <a:cs typeface="Arial"/>
            </a:rPr>
            <a:t>2</a:t>
          </a:r>
          <a:r>
            <a:rPr lang="en-US" cap="none" sz="1025" b="1" i="0" u="none" baseline="0">
              <a:latin typeface="Arial"/>
              <a:ea typeface="Arial"/>
              <a:cs typeface="Arial"/>
            </a:rPr>
            <a:t> levert.
Vermenigvuldigd met het kollector oppervlak (2,8 m</a:t>
          </a:r>
          <a:r>
            <a:rPr lang="en-US" cap="none" sz="1025" b="1" i="0" u="none" baseline="30000">
              <a:latin typeface="Arial"/>
              <a:ea typeface="Arial"/>
              <a:cs typeface="Arial"/>
            </a:rPr>
            <a:t>2</a:t>
          </a:r>
          <a:r>
            <a:rPr lang="en-US" cap="none" sz="1025" b="1" i="0" u="none" baseline="0">
              <a:latin typeface="Arial"/>
              <a:ea typeface="Arial"/>
              <a:cs typeface="Arial"/>
            </a:rPr>
            <a:t>) en 365 dagen, levert dit de jaaropbrengst in kWh op. 3 GJ= 0,8154 kWh/m</a:t>
          </a:r>
          <a:r>
            <a:rPr lang="en-US" cap="none" sz="1025" b="1" i="0" u="none" baseline="30000">
              <a:latin typeface="Arial"/>
              <a:ea typeface="Arial"/>
              <a:cs typeface="Arial"/>
            </a:rPr>
            <a:t>2</a:t>
          </a:r>
          <a:r>
            <a:rPr lang="en-US" cap="none" sz="1025" b="1" i="0" u="none" baseline="0">
              <a:latin typeface="Arial"/>
              <a:ea typeface="Arial"/>
              <a:cs typeface="Arial"/>
            </a:rPr>
            <a:t>/dag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0.06425</cdr:x>
      <cdr:y>0.2975</cdr:y>
    </cdr:from>
    <cdr:to>
      <cdr:x>0.988</cdr:x>
      <cdr:y>0.2975</cdr:y>
    </cdr:to>
    <cdr:sp>
      <cdr:nvSpPr>
        <cdr:cNvPr id="1" name="Line 2"/>
        <cdr:cNvSpPr>
          <a:spLocks/>
        </cdr:cNvSpPr>
      </cdr:nvSpPr>
      <cdr:spPr>
        <a:xfrm>
          <a:off x="609600" y="1476375"/>
          <a:ext cx="8867775"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0.528</cdr:x>
      <cdr:y>0.241</cdr:y>
    </cdr:from>
    <cdr:to>
      <cdr:x>0.9585</cdr:x>
      <cdr:y>0.28075</cdr:y>
    </cdr:to>
    <cdr:sp>
      <cdr:nvSpPr>
        <cdr:cNvPr id="2" name="TextBox 3"/>
        <cdr:cNvSpPr txBox="1">
          <a:spLocks noChangeArrowheads="1"/>
        </cdr:cNvSpPr>
      </cdr:nvSpPr>
      <cdr:spPr>
        <a:xfrm>
          <a:off x="5067300" y="1200150"/>
          <a:ext cx="4133850" cy="200025"/>
        </a:xfrm>
        <a:prstGeom prst="rect">
          <a:avLst/>
        </a:prstGeom>
        <a:noFill/>
        <a:ln w="9525" cmpd="sng">
          <a:noFill/>
        </a:ln>
      </cdr:spPr>
      <cdr:txBody>
        <a:bodyPr vertOverflow="clip" wrap="square"/>
        <a:p>
          <a:pPr algn="l">
            <a:defRPr/>
          </a:pPr>
          <a:r>
            <a:rPr lang="en-US" cap="none" sz="800" b="1" i="0" u="none" baseline="0"/>
            <a:t> VROEGERE (2003) SUBSIDIABELE (E 700) ENERGIEOPBRENGST</a:t>
          </a:r>
        </a:p>
      </cdr:txBody>
    </cdr:sp>
  </cdr:relSizeAnchor>
  <cdr:relSizeAnchor xmlns:cdr="http://schemas.openxmlformats.org/drawingml/2006/chartDrawing">
    <cdr:from>
      <cdr:x>0.06425</cdr:x>
      <cdr:y>0.4775</cdr:y>
    </cdr:from>
    <cdr:to>
      <cdr:x>0.988</cdr:x>
      <cdr:y>0.4775</cdr:y>
    </cdr:to>
    <cdr:sp>
      <cdr:nvSpPr>
        <cdr:cNvPr id="3" name="Line 6"/>
        <cdr:cNvSpPr>
          <a:spLocks/>
        </cdr:cNvSpPr>
      </cdr:nvSpPr>
      <cdr:spPr>
        <a:xfrm>
          <a:off x="609600" y="2371725"/>
          <a:ext cx="8867775" cy="0"/>
        </a:xfrm>
        <a:prstGeom prst="line">
          <a:avLst/>
        </a:prstGeom>
        <a:noFill/>
        <a:ln w="28575" cmpd="sng">
          <a:solidFill>
            <a:srgbClr val="00FF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0.0975</cdr:x>
      <cdr:y>0.3715</cdr:y>
    </cdr:from>
    <cdr:to>
      <cdr:x>0.321</cdr:x>
      <cdr:y>0.39325</cdr:y>
    </cdr:to>
    <cdr:sp>
      <cdr:nvSpPr>
        <cdr:cNvPr id="4" name="TextBox 7"/>
        <cdr:cNvSpPr txBox="1">
          <a:spLocks noChangeArrowheads="1"/>
        </cdr:cNvSpPr>
      </cdr:nvSpPr>
      <cdr:spPr>
        <a:xfrm>
          <a:off x="933450" y="1847850"/>
          <a:ext cx="2143125" cy="104775"/>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0.468</cdr:x>
      <cdr:y>0.4915</cdr:y>
    </cdr:from>
    <cdr:to>
      <cdr:x>0.88925</cdr:x>
      <cdr:y>0.53</cdr:y>
    </cdr:to>
    <cdr:sp>
      <cdr:nvSpPr>
        <cdr:cNvPr id="5" name="TextBox 8"/>
        <cdr:cNvSpPr txBox="1">
          <a:spLocks noChangeArrowheads="1"/>
        </cdr:cNvSpPr>
      </cdr:nvSpPr>
      <cdr:spPr>
        <a:xfrm>
          <a:off x="4486275" y="2447925"/>
          <a:ext cx="4048125" cy="190500"/>
        </a:xfrm>
        <a:prstGeom prst="rect">
          <a:avLst/>
        </a:prstGeom>
        <a:noFill/>
        <a:ln w="9525" cmpd="sng">
          <a:noFill/>
        </a:ln>
      </cdr:spPr>
      <cdr:txBody>
        <a:bodyPr vertOverflow="clip" wrap="square"/>
        <a:p>
          <a:pPr algn="l">
            <a:defRPr/>
          </a:pPr>
          <a:r>
            <a:rPr lang="en-US" cap="none" sz="800" b="1" i="0" u="none" baseline="0"/>
            <a:t>VROEGERE (2003) SUBSIDIABELE (E. 500) ENERGIEOPBRENGST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4981575"/>
    <xdr:graphicFrame>
      <xdr:nvGraphicFramePr>
        <xdr:cNvPr id="1" name="Shape 1025"/>
        <xdr:cNvGraphicFramePr/>
      </xdr:nvGraphicFramePr>
      <xdr:xfrm>
        <a:off x="0" y="0"/>
        <a:ext cx="9601200" cy="49815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01200" cy="4981575"/>
    <xdr:graphicFrame>
      <xdr:nvGraphicFramePr>
        <xdr:cNvPr id="1" name="Shape 1025"/>
        <xdr:cNvGraphicFramePr/>
      </xdr:nvGraphicFramePr>
      <xdr:xfrm>
        <a:off x="0" y="0"/>
        <a:ext cx="9601200" cy="4981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48"/>
  <sheetViews>
    <sheetView workbookViewId="0" topLeftCell="A8">
      <selection activeCell="B31" sqref="B31"/>
    </sheetView>
  </sheetViews>
  <sheetFormatPr defaultColWidth="9.33203125" defaultRowHeight="12.75"/>
  <cols>
    <col min="1" max="1" width="3.16015625" style="0" customWidth="1"/>
    <col min="2" max="3" width="11.33203125" style="3" customWidth="1"/>
    <col min="4" max="4" width="10.16015625" style="3" customWidth="1"/>
    <col min="5" max="5" width="12.33203125" style="3" customWidth="1"/>
    <col min="6" max="6" width="11.33203125" style="5" customWidth="1"/>
    <col min="7" max="7" width="7.5" style="2" customWidth="1"/>
    <col min="8" max="8" width="7.83203125" style="2" customWidth="1"/>
    <col min="9" max="9" width="7.5" style="2" customWidth="1"/>
    <col min="10" max="10" width="7.66015625" style="2" customWidth="1"/>
    <col min="11" max="11" width="9" style="2" customWidth="1"/>
    <col min="12" max="12" width="11.5" style="2" customWidth="1"/>
    <col min="13" max="13" width="9.83203125" style="2" customWidth="1"/>
    <col min="14" max="14" width="3.16015625" style="0" customWidth="1"/>
    <col min="15" max="15" width="15" style="0" customWidth="1"/>
    <col min="16" max="16" width="15.16015625" style="0" customWidth="1"/>
    <col min="17" max="20" width="14.5" style="0" customWidth="1"/>
    <col min="21" max="21" width="15.33203125" style="2" customWidth="1"/>
    <col min="22" max="23" width="14.5" style="2" customWidth="1"/>
    <col min="24" max="24" width="14.33203125" style="2" customWidth="1"/>
    <col min="25" max="25" width="15.33203125" style="2" customWidth="1"/>
    <col min="26" max="26" width="15.16015625" style="2" customWidth="1"/>
    <col min="27" max="27" width="13.16015625" style="1" customWidth="1"/>
  </cols>
  <sheetData>
    <row r="2" spans="2:26" ht="12.75">
      <c r="B2" s="24" t="s">
        <v>6</v>
      </c>
      <c r="C2" s="24" t="s">
        <v>5</v>
      </c>
      <c r="D2" s="24" t="s">
        <v>4</v>
      </c>
      <c r="E2" s="24" t="s">
        <v>3</v>
      </c>
      <c r="F2" s="24" t="s">
        <v>2</v>
      </c>
      <c r="G2" s="24" t="s">
        <v>1</v>
      </c>
      <c r="H2" s="24" t="s">
        <v>12</v>
      </c>
      <c r="I2" s="24" t="s">
        <v>11</v>
      </c>
      <c r="J2" s="24" t="s">
        <v>10</v>
      </c>
      <c r="K2" s="24" t="s">
        <v>9</v>
      </c>
      <c r="L2" s="24" t="s">
        <v>8</v>
      </c>
      <c r="M2" s="24" t="s">
        <v>7</v>
      </c>
      <c r="O2" s="25" t="s">
        <v>0</v>
      </c>
      <c r="P2" s="26" t="s">
        <v>0</v>
      </c>
      <c r="Q2" s="26" t="s">
        <v>0</v>
      </c>
      <c r="R2" s="26" t="s">
        <v>0</v>
      </c>
      <c r="S2" s="26" t="s">
        <v>0</v>
      </c>
      <c r="T2" s="26" t="s">
        <v>0</v>
      </c>
      <c r="U2" s="26" t="s">
        <v>0</v>
      </c>
      <c r="V2" s="26" t="s">
        <v>0</v>
      </c>
      <c r="W2" s="26" t="s">
        <v>0</v>
      </c>
      <c r="X2" s="26" t="s">
        <v>0</v>
      </c>
      <c r="Y2" s="26" t="s">
        <v>0</v>
      </c>
      <c r="Z2" s="26" t="s">
        <v>0</v>
      </c>
    </row>
    <row r="3" spans="2:26" ht="12.75">
      <c r="B3" s="24"/>
      <c r="C3" s="24"/>
      <c r="D3" s="24"/>
      <c r="E3" s="24"/>
      <c r="F3" s="24"/>
      <c r="G3" s="24"/>
      <c r="H3" s="24"/>
      <c r="I3" s="24"/>
      <c r="J3" s="24"/>
      <c r="K3" s="24"/>
      <c r="L3" s="24"/>
      <c r="M3" s="24"/>
      <c r="O3" s="25" t="s">
        <v>7</v>
      </c>
      <c r="P3" s="26" t="s">
        <v>8</v>
      </c>
      <c r="Q3" s="26" t="s">
        <v>9</v>
      </c>
      <c r="R3" s="26" t="s">
        <v>10</v>
      </c>
      <c r="S3" s="26" t="s">
        <v>11</v>
      </c>
      <c r="T3" s="26" t="s">
        <v>12</v>
      </c>
      <c r="U3" s="26" t="s">
        <v>1</v>
      </c>
      <c r="V3" s="26" t="s">
        <v>2</v>
      </c>
      <c r="W3" s="26" t="s">
        <v>3</v>
      </c>
      <c r="X3" s="26" t="s">
        <v>4</v>
      </c>
      <c r="Y3" s="26" t="s">
        <v>5</v>
      </c>
      <c r="Z3" s="26" t="s">
        <v>6</v>
      </c>
    </row>
    <row r="4" spans="1:27" ht="12.75">
      <c r="A4" s="18">
        <v>1</v>
      </c>
      <c r="B4" s="2">
        <f>Z4-Y33</f>
        <v>0.02299999999991087</v>
      </c>
      <c r="C4" s="2">
        <f>Y4-X34</f>
        <v>3.050999999999931</v>
      </c>
      <c r="D4" s="2">
        <f>X4-W33</f>
        <v>7.444999999999936</v>
      </c>
      <c r="E4" s="2">
        <f>W4-V34</f>
        <v>5.4920000000000755</v>
      </c>
      <c r="F4" s="2">
        <f>V4-U34</f>
        <v>10.469000000000051</v>
      </c>
      <c r="G4" s="2">
        <f>U4-T33</f>
        <v>6.725999999999999</v>
      </c>
      <c r="H4" s="2">
        <f>T4-S34</f>
        <v>10.701999999999998</v>
      </c>
      <c r="I4" s="2">
        <f>S4-R33</f>
        <v>9.534999999999968</v>
      </c>
      <c r="J4" s="2">
        <f>R4-Q34</f>
        <v>1.9180000000000064</v>
      </c>
      <c r="K4" s="2">
        <f>Q4-P31</f>
        <v>0.1010000000000062</v>
      </c>
      <c r="L4" s="2">
        <f>P4-O34</f>
        <v>0</v>
      </c>
      <c r="M4" s="2">
        <v>1.602</v>
      </c>
      <c r="N4" s="18">
        <v>1</v>
      </c>
      <c r="O4" s="2">
        <v>1.602</v>
      </c>
      <c r="P4" s="2">
        <v>28.36</v>
      </c>
      <c r="Q4" s="2">
        <v>55.77</v>
      </c>
      <c r="R4" s="2">
        <v>180.419</v>
      </c>
      <c r="S4" s="2">
        <v>380.042</v>
      </c>
      <c r="T4" s="2">
        <v>571.013</v>
      </c>
      <c r="U4" s="2">
        <v>730.777</v>
      </c>
      <c r="V4" s="2">
        <v>885.985</v>
      </c>
      <c r="W4" s="2">
        <v>1017.214</v>
      </c>
      <c r="X4" s="2">
        <v>1136.232</v>
      </c>
      <c r="Y4" s="2">
        <v>1221.058</v>
      </c>
      <c r="Z4" s="2">
        <v>1266.091</v>
      </c>
      <c r="AA4" s="39">
        <v>1</v>
      </c>
    </row>
    <row r="5" spans="1:27" ht="12.75">
      <c r="A5" s="18">
        <v>2</v>
      </c>
      <c r="B5" s="2">
        <f aca="true" t="shared" si="0" ref="B5:B34">Z5-Z4</f>
        <v>0</v>
      </c>
      <c r="C5" s="2">
        <f aca="true" t="shared" si="1" ref="C5:C33">Y5-Y4</f>
        <v>1.183999999999969</v>
      </c>
      <c r="D5" s="2">
        <f>X5-X4</f>
        <v>7.2690000000000055</v>
      </c>
      <c r="E5" s="2">
        <f aca="true" t="shared" si="2" ref="E5:E33">W5-W4</f>
        <v>6.821000000000026</v>
      </c>
      <c r="F5" s="2">
        <f aca="true" t="shared" si="3" ref="F5:F34">V5-V4</f>
        <v>5.5470000000000255</v>
      </c>
      <c r="G5" s="2">
        <f>U5-U4</f>
        <v>5.536999999999921</v>
      </c>
      <c r="H5" s="2">
        <f aca="true" t="shared" si="4" ref="H5:H33">T5-T4</f>
        <v>9.962999999999965</v>
      </c>
      <c r="I5" s="2">
        <f aca="true" t="shared" si="5" ref="I5:I34">S5-S4</f>
        <v>7.947000000000003</v>
      </c>
      <c r="J5" s="2">
        <f>R5-R4</f>
        <v>7.476999999999975</v>
      </c>
      <c r="K5" s="2">
        <f>Q5-Q4</f>
        <v>5.690999999999995</v>
      </c>
      <c r="L5" s="2">
        <f>P5-P4</f>
        <v>0</v>
      </c>
      <c r="M5" s="2">
        <f aca="true" t="shared" si="6" ref="M5:M34">O5-O4</f>
        <v>2.4829999999999997</v>
      </c>
      <c r="N5" s="18">
        <v>2</v>
      </c>
      <c r="O5" s="2">
        <v>4.085</v>
      </c>
      <c r="P5" s="2">
        <v>28.36</v>
      </c>
      <c r="Q5" s="2">
        <v>61.461</v>
      </c>
      <c r="R5" s="2">
        <v>187.896</v>
      </c>
      <c r="S5" s="2">
        <v>387.989</v>
      </c>
      <c r="T5" s="2">
        <v>580.976</v>
      </c>
      <c r="U5" s="2">
        <v>736.314</v>
      </c>
      <c r="V5" s="2">
        <v>891.532</v>
      </c>
      <c r="W5" s="2">
        <v>1024.035</v>
      </c>
      <c r="X5" s="2">
        <v>1143.501</v>
      </c>
      <c r="Y5" s="2">
        <v>1222.242</v>
      </c>
      <c r="Z5" s="2">
        <v>1266.091</v>
      </c>
      <c r="AA5" s="39">
        <v>2</v>
      </c>
    </row>
    <row r="6" spans="1:27" ht="12.75">
      <c r="A6" s="18">
        <v>3</v>
      </c>
      <c r="B6" s="2">
        <f>Z6-Z5</f>
        <v>0</v>
      </c>
      <c r="C6" s="2">
        <f t="shared" si="1"/>
        <v>0</v>
      </c>
      <c r="D6" s="2">
        <f>X6-X5</f>
        <v>2.127999999999929</v>
      </c>
      <c r="E6" s="2">
        <f t="shared" si="2"/>
        <v>7.841999999999871</v>
      </c>
      <c r="F6" s="2">
        <f t="shared" si="3"/>
        <v>0.21600000000000819</v>
      </c>
      <c r="G6" s="2">
        <f>U6-U5</f>
        <v>10.013000000000034</v>
      </c>
      <c r="H6" s="2">
        <f t="shared" si="4"/>
        <v>10.19399999999996</v>
      </c>
      <c r="I6" s="2">
        <f t="shared" si="5"/>
        <v>8.66900000000004</v>
      </c>
      <c r="J6" s="2">
        <f aca="true" t="shared" si="7" ref="J6:J33">R6-R5</f>
        <v>3.298000000000002</v>
      </c>
      <c r="K6" s="2">
        <f aca="true" t="shared" si="8" ref="K6:K11">Q6-Q5</f>
        <v>5.284999999999997</v>
      </c>
      <c r="L6" s="2">
        <f aca="true" t="shared" si="9" ref="L6:L23">P6-P5</f>
        <v>2.649000000000001</v>
      </c>
      <c r="M6" s="2">
        <f t="shared" si="6"/>
        <v>0</v>
      </c>
      <c r="N6" s="18">
        <v>3</v>
      </c>
      <c r="O6" s="2">
        <v>4.085</v>
      </c>
      <c r="P6" s="2">
        <v>31.009</v>
      </c>
      <c r="Q6" s="2">
        <v>66.746</v>
      </c>
      <c r="R6" s="2">
        <v>191.194</v>
      </c>
      <c r="S6" s="2">
        <v>396.658</v>
      </c>
      <c r="T6" s="2">
        <v>591.17</v>
      </c>
      <c r="U6" s="2">
        <v>746.327</v>
      </c>
      <c r="V6" s="2">
        <v>891.748</v>
      </c>
      <c r="W6" s="2">
        <v>1031.877</v>
      </c>
      <c r="X6" s="2">
        <v>1145.629</v>
      </c>
      <c r="Y6" s="2">
        <v>1222.242</v>
      </c>
      <c r="Z6" s="2">
        <v>1266.091</v>
      </c>
      <c r="AA6" s="39">
        <v>3</v>
      </c>
    </row>
    <row r="7" spans="1:27" ht="12.75">
      <c r="A7" s="18">
        <v>4</v>
      </c>
      <c r="B7" s="2">
        <f t="shared" si="0"/>
        <v>0</v>
      </c>
      <c r="C7" s="2">
        <f t="shared" si="1"/>
        <v>4.828999999999951</v>
      </c>
      <c r="D7" s="2">
        <f>X7-X6</f>
        <v>1.0579999999999927</v>
      </c>
      <c r="E7" s="2">
        <f t="shared" si="2"/>
        <v>1.6580000000001291</v>
      </c>
      <c r="F7" s="2">
        <f t="shared" si="3"/>
        <v>4.958999999999946</v>
      </c>
      <c r="G7" s="2">
        <f aca="true" t="shared" si="10" ref="G7:G34">U7-U6</f>
        <v>8.565000000000055</v>
      </c>
      <c r="H7" s="2">
        <f t="shared" si="4"/>
        <v>7.753000000000043</v>
      </c>
      <c r="I7" s="2">
        <f t="shared" si="5"/>
        <v>6.432999999999993</v>
      </c>
      <c r="J7" s="2">
        <f t="shared" si="7"/>
        <v>5.701000000000022</v>
      </c>
      <c r="K7" s="2">
        <f t="shared" si="8"/>
        <v>4.724000000000004</v>
      </c>
      <c r="L7" s="2">
        <f t="shared" si="9"/>
        <v>0</v>
      </c>
      <c r="M7" s="2">
        <f t="shared" si="6"/>
        <v>0.851</v>
      </c>
      <c r="N7" s="18">
        <v>4</v>
      </c>
      <c r="O7" s="2">
        <v>4.936</v>
      </c>
      <c r="P7" s="2">
        <v>31.009</v>
      </c>
      <c r="Q7" s="2">
        <v>71.47</v>
      </c>
      <c r="R7" s="2">
        <v>196.895</v>
      </c>
      <c r="S7" s="2">
        <v>403.091</v>
      </c>
      <c r="T7" s="2">
        <v>598.923</v>
      </c>
      <c r="U7" s="2">
        <v>754.892</v>
      </c>
      <c r="V7" s="2">
        <v>896.707</v>
      </c>
      <c r="W7" s="2">
        <v>1033.535</v>
      </c>
      <c r="X7" s="2">
        <v>1146.687</v>
      </c>
      <c r="Y7" s="2">
        <v>1227.071</v>
      </c>
      <c r="Z7" s="2">
        <v>1266.091</v>
      </c>
      <c r="AA7" s="39">
        <v>4</v>
      </c>
    </row>
    <row r="8" spans="1:27" ht="12.75">
      <c r="A8" s="18">
        <v>5</v>
      </c>
      <c r="B8" s="2">
        <f t="shared" si="0"/>
        <v>0</v>
      </c>
      <c r="C8" s="2">
        <f t="shared" si="1"/>
        <v>2.8220000000001164</v>
      </c>
      <c r="D8" s="2">
        <f>X9-X7</f>
        <v>2.5980000000001837</v>
      </c>
      <c r="E8" s="2">
        <f t="shared" si="2"/>
        <v>3.62299999999982</v>
      </c>
      <c r="F8" s="2">
        <f t="shared" si="3"/>
        <v>7.781000000000063</v>
      </c>
      <c r="G8" s="2">
        <f t="shared" si="10"/>
        <v>10.267999999999915</v>
      </c>
      <c r="H8" s="2">
        <f t="shared" si="4"/>
        <v>0.7899999999999636</v>
      </c>
      <c r="I8" s="2">
        <f t="shared" si="5"/>
        <v>7.879000000000019</v>
      </c>
      <c r="J8" s="2">
        <f t="shared" si="7"/>
        <v>0.024999999999977263</v>
      </c>
      <c r="K8" s="2">
        <f t="shared" si="8"/>
        <v>0</v>
      </c>
      <c r="L8" s="2">
        <f t="shared" si="9"/>
        <v>0.053000000000000824</v>
      </c>
      <c r="M8" s="2">
        <f t="shared" si="6"/>
        <v>1.2400000000000002</v>
      </c>
      <c r="N8" s="18">
        <v>5</v>
      </c>
      <c r="O8" s="2">
        <v>6.176</v>
      </c>
      <c r="P8" s="2">
        <v>31.062</v>
      </c>
      <c r="Q8" s="2">
        <v>71.47</v>
      </c>
      <c r="R8" s="2">
        <v>196.92</v>
      </c>
      <c r="S8" s="2">
        <v>410.97</v>
      </c>
      <c r="T8" s="2">
        <v>599.713</v>
      </c>
      <c r="U8" s="2">
        <v>765.16</v>
      </c>
      <c r="V8" s="2">
        <v>904.488</v>
      </c>
      <c r="W8" s="2">
        <v>1037.158</v>
      </c>
      <c r="X8" s="2">
        <v>1147.186</v>
      </c>
      <c r="Y8" s="2">
        <v>1229.893</v>
      </c>
      <c r="Z8" s="2">
        <v>1266.091</v>
      </c>
      <c r="AA8" s="39">
        <v>5</v>
      </c>
    </row>
    <row r="9" spans="1:27" ht="12.75">
      <c r="A9" s="18">
        <v>6</v>
      </c>
      <c r="B9" s="2">
        <f t="shared" si="0"/>
        <v>0</v>
      </c>
      <c r="C9" s="2">
        <f t="shared" si="1"/>
        <v>0</v>
      </c>
      <c r="D9" s="2">
        <f aca="true" t="shared" si="11" ref="D9:D24">X10-X9</f>
        <v>1.7239999999999327</v>
      </c>
      <c r="E9" s="2">
        <f t="shared" si="2"/>
        <v>0.10800000000017462</v>
      </c>
      <c r="F9" s="2">
        <f t="shared" si="3"/>
        <v>2.366999999999962</v>
      </c>
      <c r="G9" s="2">
        <f t="shared" si="10"/>
        <v>5.253000000000043</v>
      </c>
      <c r="H9" s="2">
        <f t="shared" si="4"/>
        <v>1.705000000000041</v>
      </c>
      <c r="I9" s="2">
        <f t="shared" si="5"/>
        <v>7.246999999999957</v>
      </c>
      <c r="J9" s="2">
        <f t="shared" si="7"/>
        <v>7.643000000000001</v>
      </c>
      <c r="K9" s="2">
        <f t="shared" si="8"/>
        <v>6.031000000000006</v>
      </c>
      <c r="L9" s="2">
        <f t="shared" si="9"/>
        <v>0.3039999999999985</v>
      </c>
      <c r="M9" s="2">
        <f t="shared" si="6"/>
        <v>0</v>
      </c>
      <c r="N9" s="18">
        <v>6</v>
      </c>
      <c r="O9" s="2">
        <v>6.176</v>
      </c>
      <c r="P9" s="2">
        <v>31.366</v>
      </c>
      <c r="Q9" s="2">
        <v>77.501</v>
      </c>
      <c r="R9" s="2">
        <v>204.563</v>
      </c>
      <c r="S9" s="2">
        <v>418.217</v>
      </c>
      <c r="T9" s="2">
        <v>601.418</v>
      </c>
      <c r="U9" s="2">
        <v>770.413</v>
      </c>
      <c r="V9" s="2">
        <v>906.855</v>
      </c>
      <c r="W9" s="2">
        <v>1037.266</v>
      </c>
      <c r="X9" s="2">
        <v>1149.285</v>
      </c>
      <c r="Y9" s="2">
        <v>1229.893</v>
      </c>
      <c r="Z9" s="2">
        <v>1266.091</v>
      </c>
      <c r="AA9" s="39">
        <v>6</v>
      </c>
    </row>
    <row r="10" spans="1:27" ht="12.75">
      <c r="A10" s="18">
        <v>7</v>
      </c>
      <c r="B10" s="2">
        <f t="shared" si="0"/>
        <v>0</v>
      </c>
      <c r="C10" s="2">
        <f t="shared" si="1"/>
        <v>0</v>
      </c>
      <c r="D10" s="2">
        <f t="shared" si="11"/>
        <v>2.0039999999999054</v>
      </c>
      <c r="E10" s="2">
        <f t="shared" si="2"/>
        <v>2.3559999999999945</v>
      </c>
      <c r="F10" s="2">
        <f t="shared" si="3"/>
        <v>7.091000000000008</v>
      </c>
      <c r="G10" s="2">
        <f t="shared" si="10"/>
        <v>5.793999999999983</v>
      </c>
      <c r="H10" s="2">
        <f t="shared" si="4"/>
        <v>3.9279999999999973</v>
      </c>
      <c r="I10" s="2">
        <f t="shared" si="5"/>
        <v>8.309000000000026</v>
      </c>
      <c r="J10" s="2">
        <f t="shared" si="7"/>
        <v>4.494</v>
      </c>
      <c r="K10" s="2">
        <f t="shared" si="8"/>
        <v>5.869</v>
      </c>
      <c r="L10" s="2">
        <f t="shared" si="9"/>
        <v>0.5850000000000009</v>
      </c>
      <c r="M10" s="2">
        <f t="shared" si="6"/>
        <v>0</v>
      </c>
      <c r="N10" s="18">
        <v>7</v>
      </c>
      <c r="O10" s="2">
        <v>6.176</v>
      </c>
      <c r="P10" s="2">
        <v>31.951</v>
      </c>
      <c r="Q10" s="2">
        <v>83.37</v>
      </c>
      <c r="R10" s="2">
        <v>209.057</v>
      </c>
      <c r="S10" s="2">
        <v>426.526</v>
      </c>
      <c r="T10" s="2">
        <v>605.346</v>
      </c>
      <c r="U10" s="2">
        <v>776.207</v>
      </c>
      <c r="V10" s="2">
        <v>913.946</v>
      </c>
      <c r="W10" s="2">
        <v>1039.622</v>
      </c>
      <c r="X10" s="2">
        <v>1151.009</v>
      </c>
      <c r="Y10" s="2">
        <v>1229.893</v>
      </c>
      <c r="Z10" s="2">
        <v>1266.091</v>
      </c>
      <c r="AA10" s="39">
        <v>7</v>
      </c>
    </row>
    <row r="11" spans="1:27" ht="12.75">
      <c r="A11" s="18">
        <v>8</v>
      </c>
      <c r="B11" s="2">
        <f t="shared" si="0"/>
        <v>0</v>
      </c>
      <c r="C11" s="2">
        <f t="shared" si="1"/>
        <v>1.5260000000000673</v>
      </c>
      <c r="D11" s="2">
        <f t="shared" si="11"/>
        <v>0</v>
      </c>
      <c r="E11" s="2">
        <f t="shared" si="2"/>
        <v>0.35799999999994725</v>
      </c>
      <c r="F11" s="2">
        <f t="shared" si="3"/>
        <v>6.222999999999956</v>
      </c>
      <c r="G11" s="2">
        <f t="shared" si="10"/>
        <v>3.7899999999999636</v>
      </c>
      <c r="H11" s="2">
        <f t="shared" si="4"/>
        <v>9.116999999999962</v>
      </c>
      <c r="I11" s="2">
        <f t="shared" si="5"/>
        <v>6.697000000000003</v>
      </c>
      <c r="J11" s="2">
        <f t="shared" si="7"/>
        <v>9.25800000000001</v>
      </c>
      <c r="K11" s="2">
        <f t="shared" si="8"/>
        <v>5.643999999999991</v>
      </c>
      <c r="L11" s="2">
        <f t="shared" si="9"/>
        <v>5.433</v>
      </c>
      <c r="M11" s="2">
        <f t="shared" si="6"/>
        <v>0.004999999999999893</v>
      </c>
      <c r="N11" s="18">
        <v>8</v>
      </c>
      <c r="O11" s="2">
        <v>6.181</v>
      </c>
      <c r="P11" s="2">
        <v>37.384</v>
      </c>
      <c r="Q11" s="2">
        <v>89.014</v>
      </c>
      <c r="R11" s="2">
        <v>218.315</v>
      </c>
      <c r="S11" s="2">
        <v>433.223</v>
      </c>
      <c r="T11" s="2">
        <v>614.463</v>
      </c>
      <c r="U11" s="2">
        <v>779.997</v>
      </c>
      <c r="V11" s="2">
        <v>920.169</v>
      </c>
      <c r="W11" s="2">
        <v>1039.98</v>
      </c>
      <c r="X11" s="2">
        <v>1153.013</v>
      </c>
      <c r="Y11" s="2">
        <v>1231.419</v>
      </c>
      <c r="Z11" s="2">
        <v>1266.091</v>
      </c>
      <c r="AA11" s="39">
        <v>8</v>
      </c>
    </row>
    <row r="12" spans="1:27" ht="12.75">
      <c r="A12" s="18">
        <v>9</v>
      </c>
      <c r="B12" s="2">
        <f t="shared" si="0"/>
        <v>0</v>
      </c>
      <c r="C12" s="2">
        <f t="shared" si="1"/>
        <v>1.4459999999999127</v>
      </c>
      <c r="D12" s="2">
        <f t="shared" si="11"/>
        <v>1.15300000000002</v>
      </c>
      <c r="E12" s="2">
        <f t="shared" si="2"/>
        <v>1.4519999999999982</v>
      </c>
      <c r="F12" s="2">
        <f t="shared" si="3"/>
        <v>4.375</v>
      </c>
      <c r="G12" s="2">
        <f t="shared" si="10"/>
        <v>6.585000000000036</v>
      </c>
      <c r="H12" s="2">
        <f t="shared" si="4"/>
        <v>6.192999999999984</v>
      </c>
      <c r="I12" s="2">
        <f t="shared" si="5"/>
        <v>3.742999999999995</v>
      </c>
      <c r="J12" s="2">
        <f t="shared" si="7"/>
        <v>9.187000000000012</v>
      </c>
      <c r="K12" s="2">
        <f aca="true" t="shared" si="12" ref="K12:K34">Q12-Q11</f>
        <v>2.2860000000000014</v>
      </c>
      <c r="L12" s="2">
        <f t="shared" si="9"/>
        <v>0.6559999999999988</v>
      </c>
      <c r="M12" s="2">
        <f t="shared" si="6"/>
        <v>3.229</v>
      </c>
      <c r="N12" s="18">
        <v>9</v>
      </c>
      <c r="O12" s="2">
        <v>9.41</v>
      </c>
      <c r="P12" s="2">
        <v>38.04</v>
      </c>
      <c r="Q12" s="2">
        <v>91.3</v>
      </c>
      <c r="R12" s="2">
        <v>227.502</v>
      </c>
      <c r="S12" s="2">
        <v>436.966</v>
      </c>
      <c r="T12" s="2">
        <v>620.656</v>
      </c>
      <c r="U12" s="2">
        <v>786.582</v>
      </c>
      <c r="V12" s="2">
        <v>924.544</v>
      </c>
      <c r="W12" s="2">
        <v>1041.432</v>
      </c>
      <c r="X12" s="2">
        <v>1153.013</v>
      </c>
      <c r="Y12" s="2">
        <v>1232.865</v>
      </c>
      <c r="Z12" s="2">
        <v>1266.091</v>
      </c>
      <c r="AA12" s="39">
        <v>9</v>
      </c>
    </row>
    <row r="13" spans="1:27" ht="12.75">
      <c r="A13" s="18">
        <v>10</v>
      </c>
      <c r="B13" s="2">
        <f t="shared" si="0"/>
        <v>0</v>
      </c>
      <c r="C13" s="2">
        <f t="shared" si="1"/>
        <v>3.8299999999999272</v>
      </c>
      <c r="D13" s="2">
        <f t="shared" si="11"/>
        <v>0.48700000000008004</v>
      </c>
      <c r="E13" s="2">
        <f t="shared" si="2"/>
        <v>4.163999999999987</v>
      </c>
      <c r="F13" s="2">
        <f t="shared" si="3"/>
        <v>1.5579999999999927</v>
      </c>
      <c r="G13" s="2">
        <f t="shared" si="10"/>
        <v>9.75</v>
      </c>
      <c r="H13" s="2">
        <f t="shared" si="4"/>
        <v>4.677000000000021</v>
      </c>
      <c r="I13" s="2">
        <f t="shared" si="5"/>
        <v>8.105999999999995</v>
      </c>
      <c r="J13" s="2">
        <f t="shared" si="7"/>
        <v>8.447000000000003</v>
      </c>
      <c r="K13" s="2">
        <f t="shared" si="12"/>
        <v>0.23100000000000875</v>
      </c>
      <c r="L13" s="2">
        <f t="shared" si="9"/>
        <v>0.0589999999999975</v>
      </c>
      <c r="M13" s="2">
        <f t="shared" si="6"/>
        <v>1.1319999999999997</v>
      </c>
      <c r="N13" s="18">
        <v>10</v>
      </c>
      <c r="O13" s="2">
        <v>10.542</v>
      </c>
      <c r="P13" s="2">
        <v>38.099</v>
      </c>
      <c r="Q13" s="2">
        <v>91.531</v>
      </c>
      <c r="R13" s="2">
        <v>235.949</v>
      </c>
      <c r="S13" s="2">
        <v>445.072</v>
      </c>
      <c r="T13" s="2">
        <v>625.333</v>
      </c>
      <c r="U13" s="2">
        <v>796.332</v>
      </c>
      <c r="V13" s="2">
        <v>926.102</v>
      </c>
      <c r="W13" s="2">
        <v>1045.596</v>
      </c>
      <c r="X13" s="2">
        <v>1154.166</v>
      </c>
      <c r="Y13" s="2">
        <v>1236.695</v>
      </c>
      <c r="Z13" s="2">
        <v>1266.091</v>
      </c>
      <c r="AA13" s="39">
        <v>10</v>
      </c>
    </row>
    <row r="14" spans="1:27" ht="12.75">
      <c r="A14" s="18">
        <v>11</v>
      </c>
      <c r="B14" s="2">
        <f t="shared" si="0"/>
        <v>0</v>
      </c>
      <c r="C14" s="2">
        <f t="shared" si="1"/>
        <v>0.8910000000000764</v>
      </c>
      <c r="D14" s="2">
        <f t="shared" si="11"/>
        <v>-1</v>
      </c>
      <c r="E14" s="2">
        <f t="shared" si="2"/>
        <v>0.5070000000000618</v>
      </c>
      <c r="F14" s="2">
        <f t="shared" si="3"/>
        <v>0.6920000000000073</v>
      </c>
      <c r="G14" s="2">
        <f t="shared" si="10"/>
        <v>8.020999999999958</v>
      </c>
      <c r="H14" s="2">
        <f t="shared" si="4"/>
        <v>4.274000000000001</v>
      </c>
      <c r="I14" s="2">
        <f t="shared" si="5"/>
        <v>9.435999999999979</v>
      </c>
      <c r="J14" s="2">
        <f t="shared" si="7"/>
        <v>7.22199999999998</v>
      </c>
      <c r="K14" s="2">
        <f t="shared" si="12"/>
        <v>6.412999999999997</v>
      </c>
      <c r="L14" s="2">
        <f t="shared" si="9"/>
        <v>0</v>
      </c>
      <c r="M14" s="2">
        <f t="shared" si="6"/>
        <v>0</v>
      </c>
      <c r="N14" s="18">
        <v>11</v>
      </c>
      <c r="O14" s="2">
        <v>10.542</v>
      </c>
      <c r="P14" s="2">
        <v>38.099</v>
      </c>
      <c r="Q14" s="2">
        <v>97.944</v>
      </c>
      <c r="R14" s="2">
        <v>243.171</v>
      </c>
      <c r="S14" s="2">
        <v>454.508</v>
      </c>
      <c r="T14" s="2">
        <v>629.607</v>
      </c>
      <c r="U14" s="2">
        <v>804.353</v>
      </c>
      <c r="V14" s="2">
        <v>926.794</v>
      </c>
      <c r="W14" s="2">
        <v>1046.103</v>
      </c>
      <c r="X14" s="2">
        <v>1154.653</v>
      </c>
      <c r="Y14" s="2">
        <v>1237.586</v>
      </c>
      <c r="Z14" s="2">
        <v>1266.091</v>
      </c>
      <c r="AA14" s="39">
        <v>11</v>
      </c>
    </row>
    <row r="15" spans="1:27" ht="12.75">
      <c r="A15" s="18">
        <v>12</v>
      </c>
      <c r="B15" s="2">
        <f t="shared" si="0"/>
        <v>0</v>
      </c>
      <c r="C15" s="2">
        <f t="shared" si="1"/>
        <v>2.3199999999999363</v>
      </c>
      <c r="D15" s="2">
        <f t="shared" si="11"/>
        <v>6.5909999999998945</v>
      </c>
      <c r="E15" s="2">
        <f t="shared" si="2"/>
        <v>1.9120000000000346</v>
      </c>
      <c r="F15" s="2">
        <f t="shared" si="3"/>
        <v>2.70900000000006</v>
      </c>
      <c r="G15" s="2">
        <f t="shared" si="10"/>
        <v>4.377000000000066</v>
      </c>
      <c r="H15" s="2">
        <f t="shared" si="4"/>
        <v>6.984000000000037</v>
      </c>
      <c r="I15" s="2">
        <f t="shared" si="5"/>
        <v>8.828000000000031</v>
      </c>
      <c r="J15" s="2">
        <f t="shared" si="7"/>
        <v>3.2590000000000146</v>
      </c>
      <c r="K15" s="2">
        <f t="shared" si="12"/>
        <v>2.8349999999999937</v>
      </c>
      <c r="L15" s="2">
        <f t="shared" si="9"/>
        <v>0</v>
      </c>
      <c r="M15" s="2">
        <f t="shared" si="6"/>
        <v>0</v>
      </c>
      <c r="N15" s="18">
        <v>12</v>
      </c>
      <c r="O15" s="2">
        <v>10.542</v>
      </c>
      <c r="P15" s="2">
        <v>38.099</v>
      </c>
      <c r="Q15" s="2">
        <v>100.779</v>
      </c>
      <c r="R15" s="2">
        <v>246.43</v>
      </c>
      <c r="S15" s="2">
        <v>463.336</v>
      </c>
      <c r="T15" s="2">
        <v>636.591</v>
      </c>
      <c r="U15" s="2">
        <v>808.73</v>
      </c>
      <c r="V15" s="2">
        <v>929.503</v>
      </c>
      <c r="W15" s="2">
        <v>1048.015</v>
      </c>
      <c r="X15" s="2">
        <v>1153.653</v>
      </c>
      <c r="Y15" s="2">
        <v>1239.906</v>
      </c>
      <c r="Z15" s="2">
        <v>1266.091</v>
      </c>
      <c r="AA15" s="39">
        <v>12</v>
      </c>
    </row>
    <row r="16" spans="1:27" ht="12.75">
      <c r="A16" s="18">
        <v>13</v>
      </c>
      <c r="B16" s="2">
        <f t="shared" si="0"/>
        <v>0</v>
      </c>
      <c r="C16" s="2">
        <f t="shared" si="1"/>
        <v>3.328999999999951</v>
      </c>
      <c r="D16" s="2">
        <f t="shared" si="11"/>
        <v>5.894999999999982</v>
      </c>
      <c r="E16" s="2">
        <f t="shared" si="2"/>
        <v>4.583999999999833</v>
      </c>
      <c r="F16" s="2">
        <f t="shared" si="3"/>
        <v>0.39599999999995816</v>
      </c>
      <c r="G16" s="2">
        <f t="shared" si="10"/>
        <v>0.1150000000000091</v>
      </c>
      <c r="H16" s="2">
        <f t="shared" si="4"/>
        <v>1.2939999999999827</v>
      </c>
      <c r="I16" s="2">
        <f t="shared" si="5"/>
        <v>6.055999999999983</v>
      </c>
      <c r="J16" s="2">
        <f t="shared" si="7"/>
        <v>7.6229999999999905</v>
      </c>
      <c r="K16" s="2">
        <f t="shared" si="12"/>
        <v>0.24099999999999966</v>
      </c>
      <c r="L16" s="2">
        <f t="shared" si="9"/>
        <v>0.36700000000000443</v>
      </c>
      <c r="M16" s="2">
        <f t="shared" si="6"/>
        <v>0</v>
      </c>
      <c r="N16" s="18">
        <v>13</v>
      </c>
      <c r="O16" s="2">
        <v>10.542</v>
      </c>
      <c r="P16" s="2">
        <v>38.466</v>
      </c>
      <c r="Q16" s="2">
        <v>101.02</v>
      </c>
      <c r="R16" s="2">
        <v>254.053</v>
      </c>
      <c r="S16" s="2">
        <v>469.392</v>
      </c>
      <c r="T16" s="2">
        <v>637.885</v>
      </c>
      <c r="U16" s="2">
        <v>808.845</v>
      </c>
      <c r="V16" s="2">
        <v>929.899</v>
      </c>
      <c r="W16" s="2">
        <v>1052.599</v>
      </c>
      <c r="X16" s="2">
        <v>1160.244</v>
      </c>
      <c r="Y16" s="2">
        <v>1243.235</v>
      </c>
      <c r="Z16" s="2">
        <v>1266.091</v>
      </c>
      <c r="AA16" s="39">
        <v>13</v>
      </c>
    </row>
    <row r="17" spans="1:27" ht="12.75">
      <c r="A17" s="18">
        <v>14</v>
      </c>
      <c r="B17" s="2">
        <f t="shared" si="0"/>
        <v>0</v>
      </c>
      <c r="C17" s="2">
        <f t="shared" si="1"/>
        <v>1.1490000000001146</v>
      </c>
      <c r="D17" s="2">
        <f t="shared" si="11"/>
        <v>7.211000000000013</v>
      </c>
      <c r="E17" s="2">
        <f t="shared" si="2"/>
        <v>2.52800000000002</v>
      </c>
      <c r="F17" s="2">
        <f t="shared" si="3"/>
        <v>7.36099999999999</v>
      </c>
      <c r="G17" s="2">
        <f t="shared" si="10"/>
        <v>0</v>
      </c>
      <c r="H17" s="53">
        <f t="shared" si="4"/>
        <v>11.464000000000055</v>
      </c>
      <c r="I17" s="2">
        <f t="shared" si="5"/>
        <v>7.812999999999988</v>
      </c>
      <c r="J17" s="2">
        <f t="shared" si="7"/>
        <v>0.7059999999999889</v>
      </c>
      <c r="K17" s="2">
        <f t="shared" si="12"/>
        <v>1.421999999999997</v>
      </c>
      <c r="L17" s="2">
        <f t="shared" si="9"/>
        <v>0.006999999999997897</v>
      </c>
      <c r="M17" s="2">
        <f t="shared" si="6"/>
        <v>0</v>
      </c>
      <c r="N17" s="18">
        <v>14</v>
      </c>
      <c r="O17" s="2">
        <v>10.542</v>
      </c>
      <c r="P17" s="2">
        <v>38.473</v>
      </c>
      <c r="Q17" s="2">
        <v>102.442</v>
      </c>
      <c r="R17" s="2">
        <v>254.759</v>
      </c>
      <c r="S17" s="2">
        <v>477.205</v>
      </c>
      <c r="T17" s="2">
        <v>649.349</v>
      </c>
      <c r="U17" s="2">
        <v>808.845</v>
      </c>
      <c r="V17" s="2">
        <v>937.26</v>
      </c>
      <c r="W17" s="2">
        <v>1055.127</v>
      </c>
      <c r="X17" s="2">
        <v>1166.139</v>
      </c>
      <c r="Y17" s="2">
        <v>1244.384</v>
      </c>
      <c r="Z17" s="2">
        <v>1266.091</v>
      </c>
      <c r="AA17" s="39">
        <v>14</v>
      </c>
    </row>
    <row r="18" spans="1:27" ht="12.75">
      <c r="A18" s="18">
        <v>15</v>
      </c>
      <c r="B18" s="2">
        <f t="shared" si="0"/>
        <v>0</v>
      </c>
      <c r="C18" s="2">
        <f t="shared" si="1"/>
        <v>2.0730000000000928</v>
      </c>
      <c r="D18" s="2">
        <f t="shared" si="11"/>
        <v>6.508000000000038</v>
      </c>
      <c r="E18" s="2">
        <f t="shared" si="2"/>
        <v>6.971000000000004</v>
      </c>
      <c r="F18" s="2">
        <f t="shared" si="3"/>
        <v>10.19500000000005</v>
      </c>
      <c r="G18" s="2">
        <f t="shared" si="10"/>
        <v>11.613999999999919</v>
      </c>
      <c r="H18" s="2">
        <f t="shared" si="4"/>
        <v>2.966000000000008</v>
      </c>
      <c r="I18" s="2">
        <f t="shared" si="5"/>
        <v>4.646999999999991</v>
      </c>
      <c r="J18" s="2">
        <f t="shared" si="7"/>
        <v>7.841000000000037</v>
      </c>
      <c r="K18" s="2">
        <f t="shared" si="12"/>
        <v>5.104000000000013</v>
      </c>
      <c r="L18" s="2">
        <f t="shared" si="9"/>
        <v>2.399000000000001</v>
      </c>
      <c r="M18" s="2">
        <f t="shared" si="6"/>
        <v>0</v>
      </c>
      <c r="N18" s="18">
        <v>15</v>
      </c>
      <c r="O18" s="2">
        <v>10.542</v>
      </c>
      <c r="P18" s="2">
        <v>40.872</v>
      </c>
      <c r="Q18" s="2">
        <v>107.546</v>
      </c>
      <c r="R18" s="2">
        <v>262.6</v>
      </c>
      <c r="S18" s="2">
        <v>481.852</v>
      </c>
      <c r="T18" s="2">
        <v>652.315</v>
      </c>
      <c r="U18" s="2">
        <v>820.459</v>
      </c>
      <c r="V18" s="2">
        <v>947.455</v>
      </c>
      <c r="W18" s="2">
        <v>1062.098</v>
      </c>
      <c r="X18" s="2">
        <v>1173.35</v>
      </c>
      <c r="Y18" s="2">
        <v>1246.457</v>
      </c>
      <c r="Z18" s="2">
        <v>1266.091</v>
      </c>
      <c r="AA18" s="39">
        <v>15</v>
      </c>
    </row>
    <row r="19" spans="1:27" ht="12.75">
      <c r="A19" s="18">
        <v>16</v>
      </c>
      <c r="B19" s="2">
        <f t="shared" si="0"/>
        <v>0</v>
      </c>
      <c r="C19" s="2">
        <f t="shared" si="1"/>
        <v>3.3539999999998145</v>
      </c>
      <c r="D19" s="2">
        <f t="shared" si="11"/>
        <v>1.9770000000000891</v>
      </c>
      <c r="E19" s="2">
        <f t="shared" si="2"/>
        <v>4.630000000000109</v>
      </c>
      <c r="F19" s="2">
        <f t="shared" si="3"/>
        <v>6.149000000000001</v>
      </c>
      <c r="G19" s="2">
        <f t="shared" si="10"/>
        <v>0.8440000000000509</v>
      </c>
      <c r="H19" s="2">
        <f t="shared" si="4"/>
        <v>0.97199999999998</v>
      </c>
      <c r="I19" s="2">
        <f t="shared" si="5"/>
        <v>0.10900000000003729</v>
      </c>
      <c r="J19" s="2">
        <f t="shared" si="7"/>
        <v>3.144999999999982</v>
      </c>
      <c r="K19" s="2">
        <f t="shared" si="12"/>
        <v>3.0529999999999973</v>
      </c>
      <c r="L19" s="2">
        <f t="shared" si="9"/>
        <v>3.8149999999999977</v>
      </c>
      <c r="M19" s="2">
        <f t="shared" si="6"/>
        <v>1.186</v>
      </c>
      <c r="N19" s="18">
        <v>16</v>
      </c>
      <c r="O19" s="2">
        <v>11.728</v>
      </c>
      <c r="P19" s="2">
        <v>44.687</v>
      </c>
      <c r="Q19" s="2">
        <v>110.599</v>
      </c>
      <c r="R19" s="2">
        <v>265.745</v>
      </c>
      <c r="S19" s="2">
        <v>481.961</v>
      </c>
      <c r="T19" s="2">
        <v>653.287</v>
      </c>
      <c r="U19" s="2">
        <v>821.303</v>
      </c>
      <c r="V19" s="2">
        <v>953.604</v>
      </c>
      <c r="W19" s="2">
        <v>1066.728</v>
      </c>
      <c r="X19" s="2">
        <v>1179.858</v>
      </c>
      <c r="Y19" s="2">
        <v>1249.811</v>
      </c>
      <c r="Z19" s="2">
        <v>1266.091</v>
      </c>
      <c r="AA19" s="39">
        <v>16</v>
      </c>
    </row>
    <row r="20" spans="1:27" ht="12.75">
      <c r="A20" s="18">
        <v>17</v>
      </c>
      <c r="B20" s="2">
        <f t="shared" si="0"/>
        <v>0</v>
      </c>
      <c r="C20" s="2">
        <f t="shared" si="1"/>
        <v>0</v>
      </c>
      <c r="D20" s="2">
        <f t="shared" si="11"/>
        <v>1.9949999999998909</v>
      </c>
      <c r="E20" s="2">
        <f t="shared" si="2"/>
        <v>0.14899999999988722</v>
      </c>
      <c r="F20" s="2">
        <f t="shared" si="3"/>
        <v>6.510999999999967</v>
      </c>
      <c r="G20" s="2">
        <f t="shared" si="10"/>
        <v>4.308999999999969</v>
      </c>
      <c r="H20" s="2">
        <f t="shared" si="4"/>
        <v>2.3829999999999245</v>
      </c>
      <c r="I20" s="2">
        <f t="shared" si="5"/>
        <v>1.6850000000000023</v>
      </c>
      <c r="J20" s="2">
        <f t="shared" si="7"/>
        <v>5.798000000000002</v>
      </c>
      <c r="K20" s="2">
        <f t="shared" si="12"/>
        <v>0</v>
      </c>
      <c r="L20" s="2">
        <f t="shared" si="9"/>
        <v>3.298000000000002</v>
      </c>
      <c r="M20" s="2">
        <f t="shared" si="6"/>
        <v>0</v>
      </c>
      <c r="N20" s="18">
        <v>17</v>
      </c>
      <c r="O20" s="2">
        <v>11.728</v>
      </c>
      <c r="P20" s="2">
        <v>47.985</v>
      </c>
      <c r="Q20" s="2">
        <v>110.599</v>
      </c>
      <c r="R20" s="2">
        <v>271.543</v>
      </c>
      <c r="S20" s="2">
        <v>483.646</v>
      </c>
      <c r="T20" s="2">
        <v>655.67</v>
      </c>
      <c r="U20" s="2">
        <v>825.612</v>
      </c>
      <c r="V20" s="2">
        <v>960.115</v>
      </c>
      <c r="W20" s="2">
        <v>1066.877</v>
      </c>
      <c r="X20" s="2">
        <v>1181.835</v>
      </c>
      <c r="Y20" s="2">
        <v>1249.811</v>
      </c>
      <c r="Z20" s="2">
        <v>1266.091</v>
      </c>
      <c r="AA20" s="39">
        <v>17</v>
      </c>
    </row>
    <row r="21" spans="1:27" ht="12.75">
      <c r="A21" s="18">
        <v>18</v>
      </c>
      <c r="B21" s="2">
        <f t="shared" si="0"/>
        <v>0</v>
      </c>
      <c r="C21" s="2">
        <f t="shared" si="1"/>
        <v>0</v>
      </c>
      <c r="D21" s="2">
        <f t="shared" si="11"/>
        <v>1.8949999999999818</v>
      </c>
      <c r="E21" s="2">
        <f t="shared" si="2"/>
        <v>2.630000000000109</v>
      </c>
      <c r="F21" s="2">
        <f t="shared" si="3"/>
        <v>0.05600000000004002</v>
      </c>
      <c r="G21" s="2">
        <f t="shared" si="10"/>
        <v>0.3509999999999991</v>
      </c>
      <c r="H21" s="2">
        <f t="shared" si="4"/>
        <v>4.86200000000008</v>
      </c>
      <c r="I21" s="2">
        <f t="shared" si="5"/>
        <v>0.06099999999997863</v>
      </c>
      <c r="J21" s="2">
        <f t="shared" si="7"/>
        <v>8.704000000000008</v>
      </c>
      <c r="K21" s="2">
        <v>0</v>
      </c>
      <c r="L21" s="2">
        <f t="shared" si="9"/>
        <v>0</v>
      </c>
      <c r="M21" s="2">
        <f t="shared" si="6"/>
        <v>0.021000000000000796</v>
      </c>
      <c r="N21" s="18">
        <v>18</v>
      </c>
      <c r="O21" s="2">
        <v>11.749</v>
      </c>
      <c r="P21" s="2">
        <v>47.985</v>
      </c>
      <c r="Q21" s="2">
        <v>110.7</v>
      </c>
      <c r="R21" s="2">
        <v>280.247</v>
      </c>
      <c r="S21" s="2">
        <v>483.707</v>
      </c>
      <c r="T21" s="2">
        <v>660.532</v>
      </c>
      <c r="U21" s="2">
        <v>825.963</v>
      </c>
      <c r="V21" s="2">
        <v>960.171</v>
      </c>
      <c r="W21" s="2">
        <v>1069.507</v>
      </c>
      <c r="X21" s="2">
        <v>1183.83</v>
      </c>
      <c r="Y21" s="2">
        <v>1249.811</v>
      </c>
      <c r="Z21" s="2">
        <v>1266.091</v>
      </c>
      <c r="AA21" s="39">
        <v>18</v>
      </c>
    </row>
    <row r="22" spans="1:27" ht="12.75">
      <c r="A22" s="18">
        <v>19</v>
      </c>
      <c r="B22" s="2">
        <f t="shared" si="0"/>
        <v>13.439000000000078</v>
      </c>
      <c r="C22" s="2">
        <f t="shared" si="1"/>
        <v>0.3079999999999927</v>
      </c>
      <c r="D22" s="2">
        <f t="shared" si="11"/>
        <v>1.6280000000001564</v>
      </c>
      <c r="E22" s="2">
        <f t="shared" si="2"/>
        <v>3.923999999999978</v>
      </c>
      <c r="F22" s="2">
        <f t="shared" si="3"/>
        <v>8.418000000000006</v>
      </c>
      <c r="G22" s="2">
        <f t="shared" si="10"/>
        <v>5.599000000000046</v>
      </c>
      <c r="H22" s="2">
        <f t="shared" si="4"/>
        <v>0.9919999999999618</v>
      </c>
      <c r="I22" s="2">
        <f t="shared" si="5"/>
        <v>6.574000000000012</v>
      </c>
      <c r="J22" s="2">
        <f t="shared" si="7"/>
        <v>8.543999999999983</v>
      </c>
      <c r="K22" s="2">
        <f t="shared" si="12"/>
        <v>8.030999999999992</v>
      </c>
      <c r="L22" s="2">
        <f t="shared" si="9"/>
        <v>0.3680000000000021</v>
      </c>
      <c r="M22" s="2">
        <f t="shared" si="6"/>
        <v>0.29800000000000004</v>
      </c>
      <c r="N22" s="18">
        <v>19</v>
      </c>
      <c r="O22" s="2">
        <v>12.047</v>
      </c>
      <c r="P22" s="2">
        <v>48.353</v>
      </c>
      <c r="Q22" s="2">
        <v>118.731</v>
      </c>
      <c r="R22" s="2">
        <v>288.791</v>
      </c>
      <c r="S22" s="2">
        <v>490.281</v>
      </c>
      <c r="T22" s="2">
        <v>661.524</v>
      </c>
      <c r="U22" s="2">
        <v>831.562</v>
      </c>
      <c r="V22" s="2">
        <v>968.589</v>
      </c>
      <c r="W22" s="2">
        <v>1073.431</v>
      </c>
      <c r="X22" s="2">
        <v>1185.725</v>
      </c>
      <c r="Y22" s="2">
        <v>1250.119</v>
      </c>
      <c r="Z22" s="2">
        <v>1279.53</v>
      </c>
      <c r="AA22" s="39">
        <v>19</v>
      </c>
    </row>
    <row r="23" spans="1:27" ht="12.75">
      <c r="A23" s="18">
        <v>20</v>
      </c>
      <c r="B23" s="2">
        <f t="shared" si="0"/>
        <v>1.11200000000008</v>
      </c>
      <c r="C23" s="2">
        <f t="shared" si="1"/>
        <v>0.1310000000000855</v>
      </c>
      <c r="D23" s="2">
        <f t="shared" si="11"/>
        <v>4.375999999999976</v>
      </c>
      <c r="E23" s="2">
        <f t="shared" si="2"/>
        <v>1.099999999999909</v>
      </c>
      <c r="F23" s="2">
        <f t="shared" si="3"/>
        <v>7.046999999999912</v>
      </c>
      <c r="G23" s="2">
        <f t="shared" si="10"/>
        <v>4.624000000000024</v>
      </c>
      <c r="H23" s="2">
        <f t="shared" si="4"/>
        <v>4.456000000000017</v>
      </c>
      <c r="I23" s="2">
        <f t="shared" si="5"/>
        <v>6.937000000000012</v>
      </c>
      <c r="J23" s="2">
        <f t="shared" si="7"/>
        <v>8.283999999999992</v>
      </c>
      <c r="K23" s="2">
        <f t="shared" si="12"/>
        <v>6.802000000000007</v>
      </c>
      <c r="L23" s="2">
        <f t="shared" si="9"/>
        <v>0.46000000000000085</v>
      </c>
      <c r="M23" s="2">
        <f t="shared" si="6"/>
        <v>3.3949999999999996</v>
      </c>
      <c r="N23" s="18">
        <v>20</v>
      </c>
      <c r="O23" s="2">
        <v>15.442</v>
      </c>
      <c r="P23" s="2">
        <v>48.813</v>
      </c>
      <c r="Q23" s="2">
        <v>125.533</v>
      </c>
      <c r="R23" s="2">
        <v>297.075</v>
      </c>
      <c r="S23" s="2">
        <v>497.218</v>
      </c>
      <c r="T23" s="2">
        <v>665.98</v>
      </c>
      <c r="U23" s="2">
        <v>836.186</v>
      </c>
      <c r="V23" s="2">
        <v>975.636</v>
      </c>
      <c r="W23" s="2">
        <v>1074.531</v>
      </c>
      <c r="X23" s="2">
        <v>1187.353</v>
      </c>
      <c r="Y23" s="2">
        <v>1250.25</v>
      </c>
      <c r="Z23" s="2">
        <v>1280.642</v>
      </c>
      <c r="AA23" s="39">
        <v>20</v>
      </c>
    </row>
    <row r="24" spans="1:27" ht="12.75">
      <c r="A24" s="18">
        <v>21</v>
      </c>
      <c r="B24" s="2">
        <f t="shared" si="0"/>
        <v>0</v>
      </c>
      <c r="C24" s="2">
        <f t="shared" si="1"/>
        <v>2.4329999999999927</v>
      </c>
      <c r="D24" s="2">
        <f t="shared" si="11"/>
        <v>5.358999999999924</v>
      </c>
      <c r="E24" s="2">
        <f t="shared" si="2"/>
        <v>0.8970000000001619</v>
      </c>
      <c r="F24" s="2">
        <f t="shared" si="3"/>
        <v>3.7590000000000146</v>
      </c>
      <c r="G24" s="2">
        <f t="shared" si="10"/>
        <v>4.3940000000000055</v>
      </c>
      <c r="H24" s="2">
        <f t="shared" si="4"/>
        <v>5.780999999999949</v>
      </c>
      <c r="I24" s="2">
        <f t="shared" si="5"/>
        <v>9.09499999999997</v>
      </c>
      <c r="J24" s="2">
        <f t="shared" si="7"/>
        <v>7.162000000000035</v>
      </c>
      <c r="K24" s="2">
        <f t="shared" si="12"/>
        <v>5.180999999999997</v>
      </c>
      <c r="L24" s="2">
        <f aca="true" t="shared" si="13" ref="L24:L31">P24-P23</f>
        <v>4.661999999999999</v>
      </c>
      <c r="M24" s="2">
        <f t="shared" si="6"/>
        <v>0</v>
      </c>
      <c r="N24" s="18">
        <v>21</v>
      </c>
      <c r="O24" s="2">
        <v>15.442</v>
      </c>
      <c r="P24" s="2">
        <v>53.475</v>
      </c>
      <c r="Q24" s="2">
        <v>130.714</v>
      </c>
      <c r="R24" s="2">
        <v>304.237</v>
      </c>
      <c r="S24" s="2">
        <v>506.313</v>
      </c>
      <c r="T24" s="2">
        <v>671.761</v>
      </c>
      <c r="U24" s="2">
        <v>840.58</v>
      </c>
      <c r="V24" s="2">
        <v>979.395</v>
      </c>
      <c r="W24" s="2">
        <v>1075.428</v>
      </c>
      <c r="X24" s="2">
        <v>1191.729</v>
      </c>
      <c r="Y24" s="2">
        <v>1252.683</v>
      </c>
      <c r="Z24" s="2">
        <v>1280.642</v>
      </c>
      <c r="AA24" s="39">
        <v>21</v>
      </c>
    </row>
    <row r="25" spans="1:27" ht="12.75">
      <c r="A25" s="18">
        <v>22</v>
      </c>
      <c r="B25" s="2">
        <f t="shared" si="0"/>
        <v>0</v>
      </c>
      <c r="C25" s="2">
        <f t="shared" si="1"/>
        <v>0.15300000000002</v>
      </c>
      <c r="D25" s="2">
        <f aca="true" t="shared" si="14" ref="D25:D34">X25-X24</f>
        <v>5.358999999999924</v>
      </c>
      <c r="E25" s="2">
        <f t="shared" si="2"/>
        <v>4.607999999999947</v>
      </c>
      <c r="F25" s="2">
        <f t="shared" si="3"/>
        <v>4.923999999999978</v>
      </c>
      <c r="G25" s="2">
        <f t="shared" si="10"/>
        <v>5.567000000000007</v>
      </c>
      <c r="H25" s="2">
        <f t="shared" si="4"/>
        <v>0.4070000000000391</v>
      </c>
      <c r="I25" s="2">
        <f t="shared" si="5"/>
        <v>2.619000000000028</v>
      </c>
      <c r="J25" s="2">
        <f t="shared" si="7"/>
        <v>8.113</v>
      </c>
      <c r="K25" s="2">
        <f t="shared" si="12"/>
        <v>7.4410000000000025</v>
      </c>
      <c r="L25" s="2">
        <f t="shared" si="13"/>
        <v>2.144999999999996</v>
      </c>
      <c r="M25" s="2">
        <f t="shared" si="6"/>
        <v>0</v>
      </c>
      <c r="N25" s="18">
        <v>22</v>
      </c>
      <c r="O25" s="2">
        <v>15.442</v>
      </c>
      <c r="P25" s="2">
        <v>55.62</v>
      </c>
      <c r="Q25" s="2">
        <v>138.155</v>
      </c>
      <c r="R25" s="2">
        <v>312.35</v>
      </c>
      <c r="S25" s="2">
        <v>508.932</v>
      </c>
      <c r="T25" s="2">
        <v>672.168</v>
      </c>
      <c r="U25" s="2">
        <v>846.147</v>
      </c>
      <c r="V25" s="2">
        <v>984.319</v>
      </c>
      <c r="W25" s="2">
        <v>1080.036</v>
      </c>
      <c r="X25" s="2">
        <v>1197.088</v>
      </c>
      <c r="Y25" s="2">
        <v>1252.836</v>
      </c>
      <c r="Z25" s="2">
        <v>1280.642</v>
      </c>
      <c r="AA25" s="39">
        <v>22</v>
      </c>
    </row>
    <row r="26" spans="1:27" ht="12.75">
      <c r="A26" s="18">
        <v>23</v>
      </c>
      <c r="B26" s="2">
        <f t="shared" si="0"/>
        <v>0</v>
      </c>
      <c r="C26" s="2">
        <f t="shared" si="1"/>
        <v>3.336999999999989</v>
      </c>
      <c r="D26" s="2">
        <f t="shared" si="14"/>
        <v>5.206000000000131</v>
      </c>
      <c r="E26" s="2">
        <f t="shared" si="2"/>
        <v>6.830999999999904</v>
      </c>
      <c r="F26" s="2">
        <f t="shared" si="3"/>
        <v>3.927000000000021</v>
      </c>
      <c r="G26" s="2">
        <f t="shared" si="10"/>
        <v>3.11099999999999</v>
      </c>
      <c r="H26" s="2">
        <f t="shared" si="4"/>
        <v>7.974000000000046</v>
      </c>
      <c r="I26" s="2">
        <f t="shared" si="5"/>
        <v>8.913999999999987</v>
      </c>
      <c r="J26" s="2">
        <f t="shared" si="7"/>
        <v>8.891999999999996</v>
      </c>
      <c r="K26" s="2">
        <f t="shared" si="12"/>
        <v>4.788999999999987</v>
      </c>
      <c r="L26" s="2">
        <f t="shared" si="13"/>
        <v>0</v>
      </c>
      <c r="M26" s="2">
        <f t="shared" si="6"/>
        <v>0</v>
      </c>
      <c r="N26" s="18">
        <v>23</v>
      </c>
      <c r="O26" s="2">
        <v>15.442</v>
      </c>
      <c r="P26" s="2">
        <v>55.62</v>
      </c>
      <c r="Q26" s="2">
        <v>142.944</v>
      </c>
      <c r="R26" s="2">
        <v>321.242</v>
      </c>
      <c r="S26" s="2">
        <v>517.846</v>
      </c>
      <c r="T26" s="2">
        <v>680.142</v>
      </c>
      <c r="U26" s="2">
        <v>849.258</v>
      </c>
      <c r="V26" s="2">
        <v>988.246</v>
      </c>
      <c r="W26" s="2">
        <v>1086.867</v>
      </c>
      <c r="X26" s="2">
        <v>1202.294</v>
      </c>
      <c r="Y26" s="2">
        <v>1256.173</v>
      </c>
      <c r="Z26" s="2">
        <v>1280.642</v>
      </c>
      <c r="AA26" s="39">
        <v>23</v>
      </c>
    </row>
    <row r="27" spans="1:27" ht="12.75">
      <c r="A27" s="18">
        <v>24</v>
      </c>
      <c r="B27" s="2">
        <f t="shared" si="0"/>
        <v>0</v>
      </c>
      <c r="C27" s="2">
        <f t="shared" si="1"/>
        <v>1.8589999999999236</v>
      </c>
      <c r="D27" s="2">
        <f t="shared" si="14"/>
        <v>4.959999999999809</v>
      </c>
      <c r="E27" s="2">
        <f t="shared" si="2"/>
        <v>7.126999999999953</v>
      </c>
      <c r="F27" s="2">
        <f t="shared" si="3"/>
        <v>0.05899999999996908</v>
      </c>
      <c r="G27" s="2">
        <f t="shared" si="10"/>
        <v>0.0009999999999763531</v>
      </c>
      <c r="H27" s="2">
        <f t="shared" si="4"/>
        <v>7.244999999999891</v>
      </c>
      <c r="I27" s="2">
        <f t="shared" si="5"/>
        <v>9.043000000000006</v>
      </c>
      <c r="J27" s="2">
        <f t="shared" si="7"/>
        <v>8.906000000000006</v>
      </c>
      <c r="K27" s="2">
        <f t="shared" si="12"/>
        <v>6.973000000000013</v>
      </c>
      <c r="L27" s="2">
        <f t="shared" si="13"/>
        <v>0.04899999999999949</v>
      </c>
      <c r="M27" s="2">
        <f t="shared" si="6"/>
        <v>0.0730000000000004</v>
      </c>
      <c r="N27" s="18">
        <v>24</v>
      </c>
      <c r="O27" s="2">
        <v>15.515</v>
      </c>
      <c r="P27" s="2">
        <v>55.669</v>
      </c>
      <c r="Q27" s="2">
        <v>149.917</v>
      </c>
      <c r="R27" s="2">
        <v>330.148</v>
      </c>
      <c r="S27" s="2">
        <v>526.889</v>
      </c>
      <c r="T27" s="2">
        <v>687.387</v>
      </c>
      <c r="U27" s="2">
        <v>849.259</v>
      </c>
      <c r="V27" s="2">
        <v>988.305</v>
      </c>
      <c r="W27" s="2">
        <v>1093.994</v>
      </c>
      <c r="X27" s="2">
        <v>1207.254</v>
      </c>
      <c r="Y27" s="2">
        <v>1258.032</v>
      </c>
      <c r="Z27" s="2">
        <v>1280.642</v>
      </c>
      <c r="AA27" s="39">
        <v>24</v>
      </c>
    </row>
    <row r="28" spans="1:27" ht="12.75">
      <c r="A28" s="18">
        <v>25</v>
      </c>
      <c r="B28" s="2">
        <f t="shared" si="0"/>
        <v>0</v>
      </c>
      <c r="C28" s="2">
        <f t="shared" si="1"/>
        <v>0</v>
      </c>
      <c r="D28" s="2">
        <f t="shared" si="14"/>
        <v>0</v>
      </c>
      <c r="E28" s="2">
        <f t="shared" si="2"/>
        <v>7.2150000000001455</v>
      </c>
      <c r="F28" s="2">
        <f t="shared" si="3"/>
        <v>6.451000000000022</v>
      </c>
      <c r="G28" s="2">
        <f t="shared" si="10"/>
        <v>3.0090000000000146</v>
      </c>
      <c r="H28" s="2">
        <f t="shared" si="4"/>
        <v>0</v>
      </c>
      <c r="I28" s="2">
        <f t="shared" si="5"/>
        <v>9.620999999999981</v>
      </c>
      <c r="J28" s="2">
        <f t="shared" si="7"/>
        <v>9.801999999999964</v>
      </c>
      <c r="K28" s="2">
        <v>0</v>
      </c>
      <c r="L28" s="2">
        <f t="shared" si="13"/>
        <v>0</v>
      </c>
      <c r="M28" s="2">
        <f t="shared" si="6"/>
        <v>2.3580000000000005</v>
      </c>
      <c r="N28" s="18">
        <v>25</v>
      </c>
      <c r="O28" s="2">
        <v>17.873</v>
      </c>
      <c r="P28" s="2">
        <v>55.669</v>
      </c>
      <c r="Q28" s="2">
        <v>155.864</v>
      </c>
      <c r="R28" s="2">
        <v>339.95</v>
      </c>
      <c r="S28" s="2">
        <v>536.51</v>
      </c>
      <c r="T28" s="2">
        <v>687.387</v>
      </c>
      <c r="U28" s="2">
        <v>852.268</v>
      </c>
      <c r="V28" s="2">
        <v>994.756</v>
      </c>
      <c r="W28" s="2">
        <v>1101.209</v>
      </c>
      <c r="X28" s="2">
        <v>1207.254</v>
      </c>
      <c r="Y28" s="2">
        <v>1258.032</v>
      </c>
      <c r="Z28" s="2">
        <v>1280.642</v>
      </c>
      <c r="AA28" s="39">
        <v>25</v>
      </c>
    </row>
    <row r="29" spans="1:27" ht="12.75">
      <c r="A29" s="18">
        <v>26</v>
      </c>
      <c r="B29" s="2">
        <f t="shared" si="0"/>
        <v>0</v>
      </c>
      <c r="C29" s="2">
        <f t="shared" si="1"/>
        <v>1.1539999999999964</v>
      </c>
      <c r="D29" s="2">
        <f t="shared" si="14"/>
        <v>3.1660000000001673</v>
      </c>
      <c r="E29" s="2">
        <f t="shared" si="2"/>
        <v>2.41599999999994</v>
      </c>
      <c r="F29" s="2">
        <f t="shared" si="3"/>
        <v>0.8050000000000637</v>
      </c>
      <c r="G29" s="2">
        <f t="shared" si="10"/>
        <v>3.3619999999999663</v>
      </c>
      <c r="H29" s="2">
        <f t="shared" si="4"/>
        <v>5.986000000000104</v>
      </c>
      <c r="I29" s="2">
        <f t="shared" si="5"/>
        <v>0.8279999999999745</v>
      </c>
      <c r="J29" s="2">
        <f t="shared" si="7"/>
        <v>6.302999999999997</v>
      </c>
      <c r="K29" s="2">
        <f t="shared" si="12"/>
        <v>0.10099999999999909</v>
      </c>
      <c r="L29" s="2">
        <f t="shared" si="13"/>
        <v>0</v>
      </c>
      <c r="M29" s="2">
        <f t="shared" si="6"/>
        <v>0.6379999999999981</v>
      </c>
      <c r="N29" s="18">
        <v>26</v>
      </c>
      <c r="O29" s="2">
        <v>18.511</v>
      </c>
      <c r="P29" s="2">
        <v>55.669</v>
      </c>
      <c r="Q29" s="2">
        <v>155.965</v>
      </c>
      <c r="R29" s="2">
        <v>346.253</v>
      </c>
      <c r="S29" s="2">
        <v>537.338</v>
      </c>
      <c r="T29" s="2">
        <v>693.373</v>
      </c>
      <c r="U29" s="2">
        <v>855.63</v>
      </c>
      <c r="V29" s="2">
        <v>995.561</v>
      </c>
      <c r="W29" s="2">
        <v>1103.625</v>
      </c>
      <c r="X29" s="2">
        <v>1210.42</v>
      </c>
      <c r="Y29" s="2">
        <v>1259.186</v>
      </c>
      <c r="Z29" s="2">
        <v>1280.642</v>
      </c>
      <c r="AA29" s="39">
        <v>26</v>
      </c>
    </row>
    <row r="30" spans="1:27" ht="12.75">
      <c r="A30" s="18">
        <v>27</v>
      </c>
      <c r="B30" s="2">
        <f t="shared" si="0"/>
        <v>0</v>
      </c>
      <c r="C30" s="2">
        <f t="shared" si="1"/>
        <v>0.7840000000001055</v>
      </c>
      <c r="D30" s="2">
        <f t="shared" si="14"/>
        <v>2.3129999999998745</v>
      </c>
      <c r="E30" s="2">
        <f t="shared" si="2"/>
        <v>0.9780000000000655</v>
      </c>
      <c r="F30" s="2">
        <f t="shared" si="3"/>
        <v>1.40199999999993</v>
      </c>
      <c r="G30" s="2">
        <f t="shared" si="10"/>
        <v>5.095000000000027</v>
      </c>
      <c r="H30" s="2">
        <f t="shared" si="4"/>
        <v>11.323999999999955</v>
      </c>
      <c r="I30" s="2">
        <f t="shared" si="5"/>
        <v>5.441000000000031</v>
      </c>
      <c r="J30" s="2">
        <f t="shared" si="7"/>
        <v>5.293000000000006</v>
      </c>
      <c r="K30" s="21">
        <f t="shared" si="12"/>
        <v>8.088999999999999</v>
      </c>
      <c r="L30" s="2">
        <f t="shared" si="13"/>
        <v>0</v>
      </c>
      <c r="M30" s="2">
        <f t="shared" si="6"/>
        <v>3.173000000000002</v>
      </c>
      <c r="N30" s="18">
        <v>27</v>
      </c>
      <c r="O30" s="2">
        <v>21.684</v>
      </c>
      <c r="P30" s="2">
        <v>55.669</v>
      </c>
      <c r="Q30" s="2">
        <v>164.054</v>
      </c>
      <c r="R30" s="2">
        <v>351.546</v>
      </c>
      <c r="S30" s="2">
        <v>542.779</v>
      </c>
      <c r="T30" s="2">
        <v>704.697</v>
      </c>
      <c r="U30" s="2">
        <v>860.725</v>
      </c>
      <c r="V30" s="2">
        <v>996.963</v>
      </c>
      <c r="W30" s="2">
        <v>1104.603</v>
      </c>
      <c r="X30" s="2">
        <v>1212.733</v>
      </c>
      <c r="Y30" s="2">
        <v>1259.97</v>
      </c>
      <c r="Z30" s="2">
        <v>1280.642</v>
      </c>
      <c r="AA30" s="39">
        <v>27</v>
      </c>
    </row>
    <row r="31" spans="1:27" ht="12.75">
      <c r="A31" s="18">
        <v>28</v>
      </c>
      <c r="B31" s="2">
        <f t="shared" si="0"/>
        <v>0</v>
      </c>
      <c r="C31" s="2">
        <f t="shared" si="1"/>
        <v>2.6569999999999254</v>
      </c>
      <c r="D31" s="2">
        <f t="shared" si="14"/>
        <v>0.09400000000005093</v>
      </c>
      <c r="E31" s="2">
        <f t="shared" si="2"/>
        <v>8.245999999999867</v>
      </c>
      <c r="F31" s="2">
        <f t="shared" si="3"/>
        <v>2.41700000000003</v>
      </c>
      <c r="G31" s="2">
        <f t="shared" si="10"/>
        <v>5.3829999999999245</v>
      </c>
      <c r="H31" s="2">
        <f t="shared" si="4"/>
        <v>5.982999999999947</v>
      </c>
      <c r="I31" s="2">
        <f t="shared" si="5"/>
        <v>0.7259999999999991</v>
      </c>
      <c r="J31" s="2">
        <f t="shared" si="7"/>
        <v>3.6370000000000005</v>
      </c>
      <c r="K31" s="2">
        <f>P31-P30</f>
        <v>0</v>
      </c>
      <c r="L31" s="2">
        <f t="shared" si="13"/>
        <v>0</v>
      </c>
      <c r="M31" s="2">
        <f t="shared" si="6"/>
        <v>3.7659999999999982</v>
      </c>
      <c r="N31" s="18">
        <v>28</v>
      </c>
      <c r="O31" s="2">
        <v>25.45</v>
      </c>
      <c r="P31" s="2">
        <v>55.669</v>
      </c>
      <c r="Q31" s="2">
        <v>171.076</v>
      </c>
      <c r="R31" s="2">
        <v>355.183</v>
      </c>
      <c r="S31" s="2">
        <v>543.505</v>
      </c>
      <c r="T31" s="2">
        <v>710.68</v>
      </c>
      <c r="U31" s="2">
        <v>866.108</v>
      </c>
      <c r="V31" s="2">
        <v>999.38</v>
      </c>
      <c r="W31" s="2">
        <v>1112.849</v>
      </c>
      <c r="X31" s="2">
        <v>1212.827</v>
      </c>
      <c r="Y31" s="2">
        <v>1262.627</v>
      </c>
      <c r="Z31" s="2">
        <v>1280.642</v>
      </c>
      <c r="AA31" s="39">
        <v>28</v>
      </c>
    </row>
    <row r="32" spans="1:27" ht="12.75">
      <c r="A32" s="18">
        <v>29</v>
      </c>
      <c r="B32" s="2">
        <f t="shared" si="0"/>
        <v>3.7129999999999654</v>
      </c>
      <c r="C32" s="2">
        <f t="shared" si="1"/>
        <v>0.4680000000000746</v>
      </c>
      <c r="D32" s="2">
        <f t="shared" si="14"/>
        <v>0.7339999999999236</v>
      </c>
      <c r="E32" s="2">
        <f t="shared" si="2"/>
        <v>7.738000000000056</v>
      </c>
      <c r="F32" s="2">
        <f t="shared" si="3"/>
        <v>3.4640000000000555</v>
      </c>
      <c r="G32" s="2">
        <f t="shared" si="10"/>
        <v>1.3660000000000991</v>
      </c>
      <c r="H32" s="2">
        <f t="shared" si="4"/>
        <v>3.8840000000000146</v>
      </c>
      <c r="I32" s="2">
        <f t="shared" si="5"/>
        <v>4.56899999999996</v>
      </c>
      <c r="J32" s="2">
        <f t="shared" si="7"/>
        <v>6.9220000000000255</v>
      </c>
      <c r="K32" s="2">
        <f t="shared" si="12"/>
        <v>6.838999999999999</v>
      </c>
      <c r="M32" s="2">
        <f t="shared" si="6"/>
        <v>2.821999999999999</v>
      </c>
      <c r="N32" s="18">
        <v>29</v>
      </c>
      <c r="O32" s="2">
        <v>28.272</v>
      </c>
      <c r="P32" s="2" t="s">
        <v>22</v>
      </c>
      <c r="Q32" s="2">
        <v>177.915</v>
      </c>
      <c r="R32" s="2">
        <v>362.105</v>
      </c>
      <c r="S32" s="2">
        <v>548.074</v>
      </c>
      <c r="T32" s="2">
        <v>714.564</v>
      </c>
      <c r="U32" s="2">
        <v>867.474</v>
      </c>
      <c r="V32" s="2">
        <v>1002.844</v>
      </c>
      <c r="W32" s="2">
        <v>1120.587</v>
      </c>
      <c r="X32" s="2">
        <v>1213.561</v>
      </c>
      <c r="Y32" s="2">
        <v>1263.095</v>
      </c>
      <c r="Z32" s="2">
        <v>1284.355</v>
      </c>
      <c r="AA32" s="39">
        <v>29</v>
      </c>
    </row>
    <row r="33" spans="1:27" ht="12.75">
      <c r="A33" s="18">
        <v>30</v>
      </c>
      <c r="B33" s="2">
        <f t="shared" si="0"/>
        <v>1.0289999999999964</v>
      </c>
      <c r="C33" s="2">
        <f t="shared" si="1"/>
        <v>2.9729999999999563</v>
      </c>
      <c r="D33" s="2">
        <f t="shared" si="14"/>
        <v>0</v>
      </c>
      <c r="E33" s="2">
        <f t="shared" si="2"/>
        <v>8.200000000000045</v>
      </c>
      <c r="F33" s="2">
        <f t="shared" si="3"/>
        <v>5.621999999999957</v>
      </c>
      <c r="G33" s="2">
        <f t="shared" si="10"/>
        <v>1.6119999999999663</v>
      </c>
      <c r="H33" s="2">
        <f t="shared" si="4"/>
        <v>9.48700000000008</v>
      </c>
      <c r="I33" s="2">
        <f t="shared" si="5"/>
        <v>9.496000000000095</v>
      </c>
      <c r="J33" s="2">
        <f t="shared" si="7"/>
        <v>8.401999999999987</v>
      </c>
      <c r="K33" s="2">
        <f t="shared" si="12"/>
        <v>0.4380000000000166</v>
      </c>
      <c r="M33" s="2">
        <f t="shared" si="6"/>
        <v>0.08800000000000097</v>
      </c>
      <c r="N33" s="18">
        <v>30</v>
      </c>
      <c r="O33" s="2">
        <v>28.36</v>
      </c>
      <c r="P33" s="2"/>
      <c r="Q33" s="2">
        <v>178.353</v>
      </c>
      <c r="R33" s="2">
        <v>370.507</v>
      </c>
      <c r="S33" s="2">
        <v>557.57</v>
      </c>
      <c r="T33" s="2">
        <v>724.051</v>
      </c>
      <c r="U33" s="2">
        <v>869.086</v>
      </c>
      <c r="V33" s="2">
        <v>1008.466</v>
      </c>
      <c r="W33" s="2">
        <v>1128.787</v>
      </c>
      <c r="X33" s="2">
        <v>1213.561</v>
      </c>
      <c r="Y33" s="2">
        <v>1266.068</v>
      </c>
      <c r="Z33" s="2">
        <v>1285.384</v>
      </c>
      <c r="AA33" s="39">
        <v>30</v>
      </c>
    </row>
    <row r="34" spans="1:27" ht="12.75">
      <c r="A34" s="18">
        <v>31</v>
      </c>
      <c r="B34" s="2">
        <f t="shared" si="0"/>
        <v>0</v>
      </c>
      <c r="C34" s="2"/>
      <c r="D34" s="2">
        <f t="shared" si="14"/>
        <v>4.44600000000014</v>
      </c>
      <c r="E34" s="2"/>
      <c r="F34" s="2">
        <f t="shared" si="3"/>
        <v>3.255999999999972</v>
      </c>
      <c r="G34" s="2">
        <f t="shared" si="10"/>
        <v>6.42999999999995</v>
      </c>
      <c r="I34" s="2">
        <f t="shared" si="5"/>
        <v>2.7409999999999854</v>
      </c>
      <c r="K34" s="2">
        <f t="shared" si="12"/>
        <v>0.14799999999999613</v>
      </c>
      <c r="M34" s="2">
        <f t="shared" si="6"/>
        <v>0</v>
      </c>
      <c r="N34" s="18">
        <v>31</v>
      </c>
      <c r="O34" s="2">
        <v>28.36</v>
      </c>
      <c r="P34" s="2" t="s">
        <v>22</v>
      </c>
      <c r="Q34" s="2">
        <v>178.501</v>
      </c>
      <c r="R34" s="2" t="s">
        <v>22</v>
      </c>
      <c r="S34" s="2">
        <v>560.311</v>
      </c>
      <c r="T34" s="2" t="s">
        <v>22</v>
      </c>
      <c r="U34" s="2">
        <v>875.516</v>
      </c>
      <c r="V34" s="2">
        <v>1011.722</v>
      </c>
      <c r="W34" s="2" t="s">
        <v>22</v>
      </c>
      <c r="X34" s="2">
        <v>1218.007</v>
      </c>
      <c r="Y34" s="2" t="s">
        <v>22</v>
      </c>
      <c r="Z34" s="2">
        <v>1285.384</v>
      </c>
      <c r="AA34" s="39">
        <v>31</v>
      </c>
    </row>
    <row r="35" spans="5:15" ht="12.75">
      <c r="E35" s="3" t="s">
        <v>22</v>
      </c>
      <c r="O35" s="2" t="s">
        <v>22</v>
      </c>
    </row>
    <row r="36" spans="2:15" ht="12.75">
      <c r="B36" s="2">
        <f aca="true" t="shared" si="15" ref="B36:M36">SUM(B4:B34)</f>
        <v>19.31600000000003</v>
      </c>
      <c r="C36" s="2">
        <f t="shared" si="15"/>
        <v>48.06099999999992</v>
      </c>
      <c r="D36" s="2">
        <f t="shared" si="15"/>
        <v>94.57899999999995</v>
      </c>
      <c r="E36" s="2">
        <f>SUM(E4:E35)</f>
        <v>117.06500000000005</v>
      </c>
      <c r="F36" s="5">
        <f t="shared" si="15"/>
        <v>136.20600000000002</v>
      </c>
      <c r="G36" s="2">
        <f>SUM(G4:G34)</f>
        <v>151.46499999999992</v>
      </c>
      <c r="H36" s="2">
        <f t="shared" si="15"/>
        <v>163.74</v>
      </c>
      <c r="I36" s="2">
        <f t="shared" si="15"/>
        <v>189.80400000000003</v>
      </c>
      <c r="J36" s="2">
        <f t="shared" si="15"/>
        <v>192.006</v>
      </c>
      <c r="K36" s="2">
        <f t="shared" si="15"/>
        <v>109.76200000000001</v>
      </c>
      <c r="L36" s="2">
        <f t="shared" si="15"/>
        <v>27.308999999999997</v>
      </c>
      <c r="M36" s="2">
        <f t="shared" si="15"/>
        <v>28.36</v>
      </c>
      <c r="O36" t="s">
        <v>14</v>
      </c>
    </row>
    <row r="39" spans="2:15" ht="12.75">
      <c r="B39" s="5">
        <f aca="true" t="shared" si="16" ref="B39:L39">C39+B36</f>
        <v>1277.673</v>
      </c>
      <c r="C39" s="5">
        <f t="shared" si="16"/>
        <v>1258.357</v>
      </c>
      <c r="D39" s="5">
        <f t="shared" si="16"/>
        <v>1210.296</v>
      </c>
      <c r="E39" s="5">
        <f t="shared" si="16"/>
        <v>1115.717</v>
      </c>
      <c r="F39" s="5">
        <f t="shared" si="16"/>
        <v>998.6519999999999</v>
      </c>
      <c r="G39" s="5">
        <f t="shared" si="16"/>
        <v>862.4459999999999</v>
      </c>
      <c r="H39" s="5">
        <f t="shared" si="16"/>
        <v>710.981</v>
      </c>
      <c r="I39" s="5">
        <f t="shared" si="16"/>
        <v>547.241</v>
      </c>
      <c r="J39" s="5">
        <f t="shared" si="16"/>
        <v>357.437</v>
      </c>
      <c r="K39" s="5">
        <f t="shared" si="16"/>
        <v>165.431</v>
      </c>
      <c r="L39" s="5">
        <f t="shared" si="16"/>
        <v>55.669</v>
      </c>
      <c r="M39" s="5">
        <f>M36</f>
        <v>28.36</v>
      </c>
      <c r="O39" t="s">
        <v>21</v>
      </c>
    </row>
    <row r="41" spans="2:15" ht="12.75">
      <c r="B41" s="2">
        <f aca="true" t="shared" si="17" ref="B41:M41">AVERAGE(B4:B34)</f>
        <v>0.6230967741935494</v>
      </c>
      <c r="C41" s="2">
        <f t="shared" si="17"/>
        <v>1.6020333333333308</v>
      </c>
      <c r="D41" s="2">
        <f t="shared" si="17"/>
        <v>3.0509354838709664</v>
      </c>
      <c r="E41" s="2">
        <f t="shared" si="17"/>
        <v>3.9021666666666683</v>
      </c>
      <c r="F41" s="2">
        <f t="shared" si="17"/>
        <v>4.393741935483871</v>
      </c>
      <c r="G41" s="2">
        <f t="shared" si="17"/>
        <v>4.885967741935481</v>
      </c>
      <c r="H41" s="2">
        <f t="shared" si="17"/>
        <v>5.458</v>
      </c>
      <c r="I41" s="2">
        <f t="shared" si="17"/>
        <v>6.122709677419356</v>
      </c>
      <c r="J41" s="2">
        <f t="shared" si="17"/>
        <v>6.4002</v>
      </c>
      <c r="K41" s="2">
        <f t="shared" si="17"/>
        <v>3.5407096774193554</v>
      </c>
      <c r="L41" s="2">
        <f t="shared" si="17"/>
        <v>0.9753214285714285</v>
      </c>
      <c r="M41" s="2">
        <f t="shared" si="17"/>
        <v>0.9148387096774193</v>
      </c>
      <c r="O41" t="s">
        <v>15</v>
      </c>
    </row>
    <row r="42" spans="2:16" ht="12.75">
      <c r="B42" s="7"/>
      <c r="C42" s="7"/>
      <c r="D42" s="7"/>
      <c r="E42" s="7"/>
      <c r="F42" s="8"/>
      <c r="G42" s="7"/>
      <c r="H42" s="7"/>
      <c r="I42" s="7"/>
      <c r="J42" s="7"/>
      <c r="K42" s="7"/>
      <c r="L42" s="7"/>
      <c r="M42" s="7"/>
      <c r="P42" s="4"/>
    </row>
    <row r="45" spans="2:15" ht="12.75">
      <c r="B45" s="4">
        <f>C45+31</f>
        <v>365</v>
      </c>
      <c r="C45" s="4">
        <f>D45+30</f>
        <v>334</v>
      </c>
      <c r="D45" s="4">
        <f>E45+31</f>
        <v>304</v>
      </c>
      <c r="E45" s="4">
        <f>F45+30</f>
        <v>273</v>
      </c>
      <c r="F45" s="6">
        <f>G45+31</f>
        <v>243</v>
      </c>
      <c r="G45" s="4">
        <f>H45+31</f>
        <v>212</v>
      </c>
      <c r="H45" s="4">
        <f>I45+30</f>
        <v>181</v>
      </c>
      <c r="I45" s="4">
        <f>J45+31</f>
        <v>151</v>
      </c>
      <c r="J45" s="4">
        <f>K45+30</f>
        <v>120</v>
      </c>
      <c r="K45" s="4">
        <f>L45+31</f>
        <v>90</v>
      </c>
      <c r="L45" s="4">
        <f>M45+28</f>
        <v>59</v>
      </c>
      <c r="M45" s="4">
        <v>31</v>
      </c>
      <c r="O45" t="s">
        <v>13</v>
      </c>
    </row>
    <row r="48" spans="2:15" ht="12.75">
      <c r="B48" s="2">
        <f aca="true" t="shared" si="18" ref="B48:M48">(B39)/2.8/B45</f>
        <v>1.25016927592955</v>
      </c>
      <c r="C48" s="2">
        <f t="shared" si="18"/>
        <v>1.3455485457656118</v>
      </c>
      <c r="D48" s="2">
        <f t="shared" si="18"/>
        <v>1.4218703007518798</v>
      </c>
      <c r="E48" s="2">
        <f t="shared" si="18"/>
        <v>1.4595983778126638</v>
      </c>
      <c r="F48" s="2">
        <f t="shared" si="18"/>
        <v>1.4677425044091712</v>
      </c>
      <c r="G48" s="2">
        <f t="shared" si="18"/>
        <v>1.4529076819407007</v>
      </c>
      <c r="H48" s="2">
        <f t="shared" si="18"/>
        <v>1.4028827940015787</v>
      </c>
      <c r="I48" s="2">
        <f t="shared" si="18"/>
        <v>1.294325922421949</v>
      </c>
      <c r="J48" s="2">
        <f t="shared" si="18"/>
        <v>1.0638005952380953</v>
      </c>
      <c r="K48" s="2">
        <f t="shared" si="18"/>
        <v>0.6564722222222223</v>
      </c>
      <c r="L48" s="2">
        <f t="shared" si="18"/>
        <v>0.3369794188861986</v>
      </c>
      <c r="M48" s="2">
        <f t="shared" si="18"/>
        <v>0.32672811059907836</v>
      </c>
      <c r="O48" t="s">
        <v>17</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C138"/>
  <sheetViews>
    <sheetView workbookViewId="0" topLeftCell="G104">
      <selection activeCell="O125" sqref="O125"/>
    </sheetView>
  </sheetViews>
  <sheetFormatPr defaultColWidth="9.33203125" defaultRowHeight="12.75"/>
  <cols>
    <col min="2" max="2" width="12.66015625" style="0" customWidth="1"/>
    <col min="3" max="3" width="14.16015625" style="0" customWidth="1"/>
    <col min="4" max="4" width="10.5" style="0" customWidth="1"/>
    <col min="5" max="5" width="13.16015625" style="0" customWidth="1"/>
    <col min="6" max="6" width="12.16015625" style="0" customWidth="1"/>
    <col min="7" max="7" width="11.66015625" style="0" customWidth="1"/>
    <col min="8" max="8" width="12" style="0" customWidth="1"/>
    <col min="9" max="9" width="14.66015625" style="9" customWidth="1"/>
    <col min="10" max="10" width="15.83203125" style="0" customWidth="1"/>
    <col min="11" max="11" width="13.83203125" style="0" customWidth="1"/>
    <col min="12" max="13" width="15" style="0" customWidth="1"/>
    <col min="15" max="15" width="9.83203125" style="0" bestFit="1" customWidth="1"/>
    <col min="16" max="16" width="36" style="0" customWidth="1"/>
  </cols>
  <sheetData>
    <row r="1" spans="1:55" ht="15">
      <c r="A1" s="12"/>
      <c r="B1" s="12"/>
      <c r="C1" s="12"/>
      <c r="D1" s="12"/>
      <c r="E1" s="12"/>
      <c r="F1" s="13" t="s">
        <v>26</v>
      </c>
      <c r="G1" s="12"/>
      <c r="H1" s="12"/>
      <c r="I1" s="14"/>
      <c r="J1" s="12"/>
      <c r="K1" s="12"/>
      <c r="L1" s="12"/>
      <c r="M1" s="12"/>
      <c r="N1" s="12"/>
      <c r="O1" s="12"/>
      <c r="P1" s="12"/>
      <c r="Q1" s="12"/>
      <c r="R1" s="12"/>
      <c r="S1" s="12"/>
      <c r="T1" s="12"/>
      <c r="U1" s="12"/>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row>
    <row r="2" spans="1:55" ht="15">
      <c r="A2" s="12"/>
      <c r="B2" s="12"/>
      <c r="C2" s="12"/>
      <c r="D2" s="12"/>
      <c r="E2" s="12"/>
      <c r="F2" s="12"/>
      <c r="G2" s="12"/>
      <c r="H2" s="12"/>
      <c r="I2" s="14"/>
      <c r="J2" s="12"/>
      <c r="K2" s="12"/>
      <c r="L2" s="12"/>
      <c r="M2" s="12"/>
      <c r="N2" s="12"/>
      <c r="O2" s="12"/>
      <c r="P2" s="12"/>
      <c r="Q2" s="12"/>
      <c r="R2" s="12"/>
      <c r="S2" s="12"/>
      <c r="T2" s="12"/>
      <c r="U2" s="1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row>
    <row r="3" spans="1:55" ht="15">
      <c r="A3" s="12"/>
      <c r="B3" s="29" t="s">
        <v>7</v>
      </c>
      <c r="C3" s="29" t="s">
        <v>8</v>
      </c>
      <c r="D3" s="29" t="s">
        <v>9</v>
      </c>
      <c r="E3" s="29" t="s">
        <v>10</v>
      </c>
      <c r="F3" s="29" t="s">
        <v>11</v>
      </c>
      <c r="G3" s="29" t="s">
        <v>12</v>
      </c>
      <c r="H3" s="29" t="s">
        <v>1</v>
      </c>
      <c r="I3" s="29" t="s">
        <v>2</v>
      </c>
      <c r="J3" s="29" t="s">
        <v>3</v>
      </c>
      <c r="K3" s="29" t="s">
        <v>4</v>
      </c>
      <c r="L3" s="29" t="s">
        <v>5</v>
      </c>
      <c r="M3" s="29" t="s">
        <v>6</v>
      </c>
      <c r="N3" s="12"/>
      <c r="O3" s="12"/>
      <c r="P3" s="12"/>
      <c r="Q3" s="12"/>
      <c r="R3" s="12"/>
      <c r="S3" s="12"/>
      <c r="T3" s="12"/>
      <c r="U3" s="1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5">
      <c r="A4" s="30">
        <v>2011</v>
      </c>
      <c r="B4" s="40">
        <f>NUMBERS!$M$41</f>
        <v>0.9148387096774193</v>
      </c>
      <c r="C4" s="40">
        <f>NUMBERS!$L$41</f>
        <v>0.9753214285714285</v>
      </c>
      <c r="D4" s="40">
        <f>NUMBERS!$K$41</f>
        <v>3.5407096774193554</v>
      </c>
      <c r="E4" s="40">
        <f>NUMBERS!$J$41</f>
        <v>6.4002</v>
      </c>
      <c r="F4" s="40">
        <f>NUMBERS!$I$41</f>
        <v>6.122709677419356</v>
      </c>
      <c r="G4" s="40">
        <f>NUMBERS!$H$41</f>
        <v>5.458</v>
      </c>
      <c r="H4" s="40">
        <f>NUMBERS!$G$41</f>
        <v>4.885967741935481</v>
      </c>
      <c r="I4" s="40">
        <f>NUMBERS!$F$41</f>
        <v>4.393741935483871</v>
      </c>
      <c r="J4" s="40">
        <f>NUMBERS!$E$41</f>
        <v>3.9021666666666683</v>
      </c>
      <c r="K4" s="40">
        <f>NUMBERS!$D$41</f>
        <v>3.0509354838709664</v>
      </c>
      <c r="L4" s="40">
        <f>NUMBERS!$C$41</f>
        <v>1.6020333333333308</v>
      </c>
      <c r="M4" s="40">
        <f>NUMBERS!$B$41</f>
        <v>0.6230967741935494</v>
      </c>
      <c r="N4" s="12"/>
      <c r="O4" s="12"/>
      <c r="P4" s="12"/>
      <c r="Q4" s="12"/>
      <c r="R4" s="12"/>
      <c r="S4" s="12"/>
      <c r="T4" s="12"/>
      <c r="U4" s="12"/>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row>
    <row r="5" spans="1:55" ht="15">
      <c r="A5" s="30">
        <v>2010</v>
      </c>
      <c r="B5" s="40">
        <v>0.8379354838709677</v>
      </c>
      <c r="C5" s="40">
        <v>0.9408928571428571</v>
      </c>
      <c r="D5" s="40">
        <v>3.05241935483871</v>
      </c>
      <c r="E5" s="40">
        <v>6.444733333333333</v>
      </c>
      <c r="F5" s="40">
        <v>0.6547096774193564</v>
      </c>
      <c r="G5" s="40">
        <v>6.728733333333333</v>
      </c>
      <c r="H5" s="40">
        <v>6.46393548387097</v>
      </c>
      <c r="I5" s="40">
        <v>4.609290322580643</v>
      </c>
      <c r="J5" s="40">
        <v>3.5257666666666676</v>
      </c>
      <c r="K5" s="40">
        <v>2.338580645161297</v>
      </c>
      <c r="L5" s="40">
        <v>0.7150666666666666</v>
      </c>
      <c r="M5" s="40">
        <v>0.25629032258065043</v>
      </c>
      <c r="N5" s="12"/>
      <c r="O5" s="13" t="s">
        <v>16</v>
      </c>
      <c r="P5" s="12"/>
      <c r="Q5" s="12"/>
      <c r="R5" s="12"/>
      <c r="S5" s="12"/>
      <c r="T5" s="12"/>
      <c r="U5" s="1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55" ht="15">
      <c r="A6" s="30">
        <v>2009</v>
      </c>
      <c r="B6" s="15">
        <v>1.157709677419355</v>
      </c>
      <c r="C6" s="15">
        <v>1.6120689655172413</v>
      </c>
      <c r="D6" s="15">
        <v>3.201806451612904</v>
      </c>
      <c r="E6" s="15">
        <v>5.394266666666667</v>
      </c>
      <c r="F6" s="15">
        <v>5.739548387096773</v>
      </c>
      <c r="G6" s="15">
        <v>6.086999999999999</v>
      </c>
      <c r="H6" s="15">
        <v>5.658</v>
      </c>
      <c r="I6" s="16">
        <v>5.91535483870968</v>
      </c>
      <c r="J6" s="15">
        <v>3.8825333333333294</v>
      </c>
      <c r="K6" s="15">
        <v>2.436903225806455</v>
      </c>
      <c r="L6" s="15">
        <v>0.8595666666666678</v>
      </c>
      <c r="M6" s="15">
        <v>0.5940967741935457</v>
      </c>
      <c r="N6" s="12"/>
      <c r="O6" s="12"/>
      <c r="P6" s="12"/>
      <c r="Q6" s="12"/>
      <c r="R6" s="12"/>
      <c r="S6" s="12"/>
      <c r="T6" s="12"/>
      <c r="U6" s="12"/>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row>
    <row r="7" spans="1:55" ht="15">
      <c r="A7" s="30">
        <v>2008</v>
      </c>
      <c r="B7" s="40">
        <v>0.6512258064516129</v>
      </c>
      <c r="C7" s="40">
        <v>2.691310344827586</v>
      </c>
      <c r="D7" s="40">
        <v>2.1468709677419358</v>
      </c>
      <c r="E7" s="40">
        <v>4.504199999999999</v>
      </c>
      <c r="F7" s="40">
        <v>6.295806451612903</v>
      </c>
      <c r="G7" s="40">
        <v>5.964600000000002</v>
      </c>
      <c r="H7" s="40">
        <v>4.934354838709675</v>
      </c>
      <c r="I7" s="40">
        <v>4.315387096774195</v>
      </c>
      <c r="J7" s="40">
        <v>3.9407</v>
      </c>
      <c r="K7" s="40">
        <v>2.6817096774193563</v>
      </c>
      <c r="L7" s="40">
        <v>1.0870666666666617</v>
      </c>
      <c r="M7" s="40">
        <v>0.8856451612903276</v>
      </c>
      <c r="N7" s="12"/>
      <c r="O7" s="12"/>
      <c r="P7" s="12"/>
      <c r="Q7" s="12"/>
      <c r="R7" s="12"/>
      <c r="S7" s="12"/>
      <c r="T7" s="12"/>
      <c r="U7" s="12"/>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row>
    <row r="8" spans="1:55" ht="15">
      <c r="A8" s="30">
        <v>2007</v>
      </c>
      <c r="B8" s="40">
        <v>0.7037096774193549</v>
      </c>
      <c r="C8" s="40">
        <v>1.2181071428571428</v>
      </c>
      <c r="D8" s="40">
        <v>3.6735161290322584</v>
      </c>
      <c r="E8" s="40">
        <v>7.123766666666667</v>
      </c>
      <c r="F8" s="40">
        <v>5.310064516129033</v>
      </c>
      <c r="G8" s="40">
        <v>4.721399999999998</v>
      </c>
      <c r="H8" s="40">
        <v>4.686225806451613</v>
      </c>
      <c r="I8" s="40">
        <v>5.204258064516129</v>
      </c>
      <c r="J8" s="40">
        <v>3.278200000000004</v>
      </c>
      <c r="K8" s="40">
        <v>2.5939677419354843</v>
      </c>
      <c r="L8" s="40">
        <v>0.9972333333333305</v>
      </c>
      <c r="M8" s="40">
        <v>0.8821935483870954</v>
      </c>
      <c r="N8" s="12"/>
      <c r="O8" s="12"/>
      <c r="P8" s="12"/>
      <c r="Q8" s="12"/>
      <c r="R8" s="12"/>
      <c r="S8" s="12"/>
      <c r="T8" s="12"/>
      <c r="U8" s="12"/>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row>
    <row r="9" spans="1:55" ht="15">
      <c r="A9" s="30">
        <v>2006</v>
      </c>
      <c r="B9" s="12">
        <v>0.97</v>
      </c>
      <c r="C9" s="12">
        <v>0.75</v>
      </c>
      <c r="D9" s="12">
        <v>1.91</v>
      </c>
      <c r="E9" s="12">
        <v>1.45</v>
      </c>
      <c r="F9" s="12">
        <v>2.07</v>
      </c>
      <c r="G9" s="12">
        <v>2.65</v>
      </c>
      <c r="H9" s="12">
        <v>2.8</v>
      </c>
      <c r="I9" s="14">
        <v>1.68</v>
      </c>
      <c r="J9" s="12">
        <v>2.05</v>
      </c>
      <c r="K9" s="12">
        <v>1.21</v>
      </c>
      <c r="L9" s="12">
        <v>0.72</v>
      </c>
      <c r="M9" s="12">
        <v>0.3</v>
      </c>
      <c r="N9" s="12"/>
      <c r="O9" s="12"/>
      <c r="P9" s="12"/>
      <c r="Q9" s="12"/>
      <c r="R9" s="12"/>
      <c r="S9" s="12"/>
      <c r="T9" s="12"/>
      <c r="U9" s="12"/>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row>
    <row r="10" spans="1:55" ht="15">
      <c r="A10" s="30">
        <v>2005</v>
      </c>
      <c r="B10" s="15">
        <v>0.6892580645161278</v>
      </c>
      <c r="C10" s="15">
        <v>0.8054333333333337</v>
      </c>
      <c r="D10" s="15">
        <v>1.7976451612903217</v>
      </c>
      <c r="E10" s="15">
        <v>1.8558333333333337</v>
      </c>
      <c r="F10" s="15">
        <v>2.1814000000000004</v>
      </c>
      <c r="G10" s="15">
        <v>2.041354838709677</v>
      </c>
      <c r="H10" s="15">
        <v>2.068333333333334</v>
      </c>
      <c r="I10" s="15">
        <v>2.212967741935484</v>
      </c>
      <c r="J10" s="15">
        <v>2.2681666666666667</v>
      </c>
      <c r="K10" s="15">
        <v>1.3481935483870968</v>
      </c>
      <c r="L10" s="15">
        <v>1.1299285714285714</v>
      </c>
      <c r="M10" s="15">
        <v>0.9306774193548387</v>
      </c>
      <c r="N10" s="12"/>
      <c r="O10" s="12"/>
      <c r="P10" s="12"/>
      <c r="Q10" s="12"/>
      <c r="R10" s="12"/>
      <c r="S10" s="12"/>
      <c r="T10" s="12"/>
      <c r="U10" s="12"/>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row>
    <row r="11" spans="1:55" ht="15">
      <c r="A11" s="30">
        <v>2004</v>
      </c>
      <c r="B11" s="15">
        <v>0.55</v>
      </c>
      <c r="C11" s="15">
        <v>1.07</v>
      </c>
      <c r="D11" s="15">
        <v>1.98</v>
      </c>
      <c r="E11" s="15">
        <v>2.61</v>
      </c>
      <c r="F11" s="15">
        <v>2.77</v>
      </c>
      <c r="G11" s="15">
        <v>2.24</v>
      </c>
      <c r="H11" s="15">
        <v>2.73</v>
      </c>
      <c r="I11" s="15">
        <v>2.44</v>
      </c>
      <c r="J11" s="15">
        <v>1.92</v>
      </c>
      <c r="K11" s="15">
        <v>1.47</v>
      </c>
      <c r="L11" s="15">
        <v>0.58</v>
      </c>
      <c r="M11" s="15">
        <v>0.58</v>
      </c>
      <c r="N11" s="12"/>
      <c r="O11" s="12"/>
      <c r="P11" s="12"/>
      <c r="Q11" s="12"/>
      <c r="R11" s="12"/>
      <c r="S11" s="12"/>
      <c r="T11" s="12"/>
      <c r="U11" s="12"/>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row>
    <row r="12" spans="1:55" ht="15">
      <c r="A12" s="30">
        <v>2003</v>
      </c>
      <c r="B12" s="15">
        <v>0.96</v>
      </c>
      <c r="C12" s="15">
        <v>2.25</v>
      </c>
      <c r="D12" s="15">
        <v>2.79</v>
      </c>
      <c r="E12" s="15">
        <v>3.2</v>
      </c>
      <c r="F12" s="15">
        <v>2.44</v>
      </c>
      <c r="G12" s="15">
        <v>2.44</v>
      </c>
      <c r="H12" s="15">
        <v>2.31</v>
      </c>
      <c r="I12" s="16">
        <v>2.55</v>
      </c>
      <c r="J12" s="15">
        <v>2.77</v>
      </c>
      <c r="K12" s="15">
        <v>1.98</v>
      </c>
      <c r="L12" s="15">
        <v>0.96</v>
      </c>
      <c r="M12" s="15">
        <v>0.77</v>
      </c>
      <c r="N12" s="12"/>
      <c r="O12" s="12"/>
      <c r="P12" s="12"/>
      <c r="Q12" s="12"/>
      <c r="R12" s="12"/>
      <c r="S12" s="12"/>
      <c r="T12" s="12"/>
      <c r="U12" s="12"/>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row>
    <row r="13" spans="1:55" ht="15">
      <c r="A13" s="30">
        <v>2002</v>
      </c>
      <c r="B13" s="15">
        <v>1.3138387096774193</v>
      </c>
      <c r="C13" s="15">
        <v>2.166714285714286</v>
      </c>
      <c r="D13" s="15">
        <v>3.0471290322580646</v>
      </c>
      <c r="E13" s="15">
        <v>3.7466333333333335</v>
      </c>
      <c r="F13" s="15">
        <v>3.3458064516129022</v>
      </c>
      <c r="G13" s="15">
        <v>3.5932000000000017</v>
      </c>
      <c r="H13" s="15">
        <v>3.6214516129032255</v>
      </c>
      <c r="I13" s="16">
        <v>3.011838709677418</v>
      </c>
      <c r="J13" s="15">
        <v>2.8370000000000006</v>
      </c>
      <c r="K13" s="15">
        <v>1.6918709677419348</v>
      </c>
      <c r="L13" s="15">
        <v>1.0613333333333344</v>
      </c>
      <c r="M13" s="15">
        <v>0.5216451612903241</v>
      </c>
      <c r="N13" s="12"/>
      <c r="P13" s="12"/>
      <c r="Q13" s="12"/>
      <c r="R13" s="12"/>
      <c r="S13" s="12"/>
      <c r="T13" s="12"/>
      <c r="U13" s="12"/>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row>
    <row r="14" spans="1:55" ht="15">
      <c r="A14" s="30">
        <v>2001</v>
      </c>
      <c r="B14" s="15">
        <v>0.7464838709677418</v>
      </c>
      <c r="C14" s="15">
        <v>1.317107142857143</v>
      </c>
      <c r="D14" s="15">
        <v>1.400548387096774</v>
      </c>
      <c r="E14" s="15">
        <v>2.7674000000000003</v>
      </c>
      <c r="F14" s="15">
        <v>4.187032258064516</v>
      </c>
      <c r="G14" s="15">
        <v>3.8925</v>
      </c>
      <c r="H14" s="15">
        <v>3.7540645161290334</v>
      </c>
      <c r="I14" s="16">
        <v>3.2753548387096756</v>
      </c>
      <c r="J14" s="15">
        <v>2.1943000000000024</v>
      </c>
      <c r="K14" s="15">
        <v>1.8183548387096784</v>
      </c>
      <c r="L14" s="15">
        <v>0.8264999999999987</v>
      </c>
      <c r="M14" s="15">
        <v>0.7722258064516118</v>
      </c>
      <c r="N14" s="12"/>
      <c r="O14" s="12"/>
      <c r="P14" s="12"/>
      <c r="Q14" s="12"/>
      <c r="R14" s="12"/>
      <c r="S14" s="12"/>
      <c r="T14" s="12"/>
      <c r="U14" s="12"/>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row>
    <row r="15" spans="1:55" ht="15">
      <c r="A15" s="12"/>
      <c r="B15" s="12"/>
      <c r="C15" s="12"/>
      <c r="D15" s="12"/>
      <c r="E15" s="12"/>
      <c r="F15" s="12"/>
      <c r="G15" s="12"/>
      <c r="H15" s="12"/>
      <c r="I15" s="14"/>
      <c r="J15" s="12"/>
      <c r="K15" s="12"/>
      <c r="L15" s="12"/>
      <c r="M15" s="12"/>
      <c r="N15" s="12"/>
      <c r="O15" s="12"/>
      <c r="P15" s="12"/>
      <c r="Q15" s="12"/>
      <c r="R15" s="12"/>
      <c r="S15" s="12"/>
      <c r="T15" s="12"/>
      <c r="U15" s="12"/>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row>
    <row r="16" spans="1:55" ht="15">
      <c r="A16" s="12"/>
      <c r="B16" s="12"/>
      <c r="C16" s="12"/>
      <c r="D16" s="12"/>
      <c r="E16" s="12"/>
      <c r="F16" s="13" t="s">
        <v>25</v>
      </c>
      <c r="G16" s="13"/>
      <c r="H16" s="13"/>
      <c r="I16" s="14"/>
      <c r="J16" s="12"/>
      <c r="K16" s="12"/>
      <c r="L16" s="12"/>
      <c r="M16" s="12"/>
      <c r="N16" s="12"/>
      <c r="O16" s="12"/>
      <c r="P16" s="12"/>
      <c r="Q16" s="12"/>
      <c r="R16" s="12"/>
      <c r="S16" s="12"/>
      <c r="T16" s="12"/>
      <c r="U16" s="12"/>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row>
    <row r="17" spans="1:55" ht="15">
      <c r="A17" s="12"/>
      <c r="B17" s="12"/>
      <c r="C17" s="12"/>
      <c r="D17" s="12"/>
      <c r="E17" s="12"/>
      <c r="F17" s="12"/>
      <c r="G17" s="12"/>
      <c r="H17" s="12"/>
      <c r="I17" s="14"/>
      <c r="J17" s="12"/>
      <c r="K17" s="12"/>
      <c r="L17" s="12"/>
      <c r="M17" s="12"/>
      <c r="N17" s="12"/>
      <c r="O17" s="12"/>
      <c r="P17" s="12"/>
      <c r="Q17" s="12"/>
      <c r="R17" s="12"/>
      <c r="S17" s="12"/>
      <c r="T17" s="12"/>
      <c r="U17" s="12"/>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row>
    <row r="18" spans="1:55" ht="15">
      <c r="A18" s="12"/>
      <c r="B18" s="29" t="s">
        <v>7</v>
      </c>
      <c r="C18" s="29" t="s">
        <v>8</v>
      </c>
      <c r="D18" s="29" t="s">
        <v>9</v>
      </c>
      <c r="E18" s="29" t="s">
        <v>10</v>
      </c>
      <c r="F18" s="29" t="s">
        <v>11</v>
      </c>
      <c r="G18" s="29" t="s">
        <v>12</v>
      </c>
      <c r="H18" s="29" t="s">
        <v>1</v>
      </c>
      <c r="I18" s="29" t="s">
        <v>2</v>
      </c>
      <c r="J18" s="29" t="s">
        <v>3</v>
      </c>
      <c r="K18" s="29" t="s">
        <v>4</v>
      </c>
      <c r="L18" s="29" t="s">
        <v>5</v>
      </c>
      <c r="M18" s="29" t="s">
        <v>6</v>
      </c>
      <c r="N18" s="12"/>
      <c r="O18" s="12"/>
      <c r="P18" s="12"/>
      <c r="Q18" s="12"/>
      <c r="R18" s="12"/>
      <c r="S18" s="12"/>
      <c r="T18" s="12"/>
      <c r="U18" s="12"/>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row>
    <row r="19" spans="1:55" ht="15">
      <c r="A19" s="30">
        <v>2011</v>
      </c>
      <c r="B19" s="51">
        <f>NUMBERS!$M$36</f>
        <v>28.36</v>
      </c>
      <c r="C19" s="51">
        <f>NUMBERS!$L$36</f>
        <v>27.308999999999997</v>
      </c>
      <c r="D19" s="51">
        <f>NUMBERS!$K$36</f>
        <v>109.76200000000001</v>
      </c>
      <c r="E19" s="51">
        <f>NUMBERS!$J$36</f>
        <v>192.006</v>
      </c>
      <c r="F19" s="51">
        <f>NUMBERS!$I$36</f>
        <v>189.80400000000003</v>
      </c>
      <c r="G19" s="51">
        <f>NUMBERS!$H$36</f>
        <v>163.74</v>
      </c>
      <c r="H19" s="51">
        <f>NUMBERS!$G$36</f>
        <v>151.46499999999992</v>
      </c>
      <c r="I19" s="51">
        <f>NUMBERS!$F$36</f>
        <v>136.20600000000002</v>
      </c>
      <c r="J19" s="51">
        <f>NUMBERS!$E$36</f>
        <v>117.06500000000005</v>
      </c>
      <c r="K19" s="51">
        <f>NUMBERS!$D$36</f>
        <v>94.57899999999995</v>
      </c>
      <c r="L19" s="51">
        <f>NUMBERS!$C$36</f>
        <v>48.06099999999992</v>
      </c>
      <c r="M19" s="51">
        <f>NUMBERS!$B$36</f>
        <v>19.31600000000003</v>
      </c>
      <c r="N19" s="12"/>
      <c r="O19" s="12"/>
      <c r="P19" s="12"/>
      <c r="Q19" s="12"/>
      <c r="R19" s="12"/>
      <c r="S19" s="12"/>
      <c r="T19" s="12"/>
      <c r="U19" s="12"/>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row>
    <row r="20" spans="1:55" ht="15">
      <c r="A20" s="30">
        <v>2010</v>
      </c>
      <c r="B20" s="51">
        <v>25.976</v>
      </c>
      <c r="C20" s="51">
        <v>26.345</v>
      </c>
      <c r="D20" s="51">
        <v>94.625</v>
      </c>
      <c r="E20" s="51">
        <v>193.34199999999998</v>
      </c>
      <c r="F20" s="51">
        <v>20.29600000000005</v>
      </c>
      <c r="G20" s="51">
        <v>201.86199999999997</v>
      </c>
      <c r="H20" s="51">
        <v>200.38200000000006</v>
      </c>
      <c r="I20" s="51">
        <v>142.88799999999992</v>
      </c>
      <c r="J20" s="51">
        <v>105.77300000000002</v>
      </c>
      <c r="K20" s="51">
        <v>72.49600000000021</v>
      </c>
      <c r="L20" s="51">
        <v>21.451999999999998</v>
      </c>
      <c r="M20" s="51">
        <v>7.945000000000164</v>
      </c>
      <c r="N20" s="12"/>
      <c r="O20" s="37" t="s">
        <v>18</v>
      </c>
      <c r="P20" s="12"/>
      <c r="Q20" s="12"/>
      <c r="R20" s="12"/>
      <c r="S20" s="12"/>
      <c r="T20" s="12"/>
      <c r="U20" s="12"/>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row>
    <row r="21" spans="1:55" ht="15">
      <c r="A21" s="30">
        <v>2009</v>
      </c>
      <c r="B21" s="51">
        <v>35.889</v>
      </c>
      <c r="C21" s="51">
        <v>46.75</v>
      </c>
      <c r="D21" s="40">
        <v>99.25600000000001</v>
      </c>
      <c r="E21" s="40">
        <v>161.828</v>
      </c>
      <c r="F21" s="40">
        <v>177.926</v>
      </c>
      <c r="G21" s="40">
        <v>182.61</v>
      </c>
      <c r="H21" s="40">
        <v>175.39800000000002</v>
      </c>
      <c r="I21" s="40">
        <v>183.3760000000001</v>
      </c>
      <c r="J21" s="40">
        <v>116.47599999999989</v>
      </c>
      <c r="K21" s="40">
        <v>75.5440000000001</v>
      </c>
      <c r="L21" s="40">
        <v>25.787000000000035</v>
      </c>
      <c r="M21" s="40">
        <v>18.416999999999916</v>
      </c>
      <c r="N21" s="12"/>
      <c r="O21" s="12"/>
      <c r="P21" s="12"/>
      <c r="Q21" s="12"/>
      <c r="R21" s="12"/>
      <c r="S21" s="12"/>
      <c r="T21" s="12"/>
      <c r="U21" s="12"/>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row>
    <row r="22" spans="1:55" ht="15">
      <c r="A22" s="30">
        <v>2008</v>
      </c>
      <c r="B22" s="40">
        <v>20.188</v>
      </c>
      <c r="C22" s="40">
        <v>78.048</v>
      </c>
      <c r="D22" s="40">
        <v>66.55300000000001</v>
      </c>
      <c r="E22" s="40">
        <v>135.12599999999998</v>
      </c>
      <c r="F22" s="40">
        <v>195.17</v>
      </c>
      <c r="G22" s="40">
        <v>178.93800000000005</v>
      </c>
      <c r="H22" s="40">
        <v>152.965</v>
      </c>
      <c r="I22" s="40">
        <v>133.77700000000004</v>
      </c>
      <c r="J22" s="40">
        <v>118.221</v>
      </c>
      <c r="K22" s="40">
        <v>83.13300000000004</v>
      </c>
      <c r="L22" s="40">
        <v>32.61199999999985</v>
      </c>
      <c r="M22" s="40">
        <v>27.455000000000155</v>
      </c>
      <c r="N22" s="12"/>
      <c r="O22" s="12"/>
      <c r="P22" s="12"/>
      <c r="Q22" s="12"/>
      <c r="R22" s="12"/>
      <c r="S22" s="12"/>
      <c r="T22" s="12"/>
      <c r="U22" s="12"/>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row>
    <row r="23" spans="1:55" ht="15">
      <c r="A23" s="30">
        <v>2007</v>
      </c>
      <c r="B23" s="40">
        <v>21.815</v>
      </c>
      <c r="C23" s="40">
        <v>34.107</v>
      </c>
      <c r="D23" s="40">
        <v>113.879</v>
      </c>
      <c r="E23" s="40">
        <v>213.713</v>
      </c>
      <c r="F23" s="40">
        <v>164.61200000000002</v>
      </c>
      <c r="G23" s="40">
        <v>141.64199999999994</v>
      </c>
      <c r="H23" s="40">
        <v>145.27300000000002</v>
      </c>
      <c r="I23" s="40">
        <v>161.332</v>
      </c>
      <c r="J23" s="40">
        <v>98.34600000000012</v>
      </c>
      <c r="K23" s="40">
        <v>80.41300000000001</v>
      </c>
      <c r="L23" s="40">
        <v>29.916999999999916</v>
      </c>
      <c r="M23" s="40">
        <v>27.347999999999956</v>
      </c>
      <c r="N23" s="12"/>
      <c r="O23" s="12"/>
      <c r="P23" s="12"/>
      <c r="Q23" s="12"/>
      <c r="R23" s="12"/>
      <c r="S23" s="12"/>
      <c r="T23" s="12"/>
      <c r="U23" s="12"/>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row>
    <row r="24" spans="1:55" ht="15">
      <c r="A24" s="30">
        <v>2006</v>
      </c>
      <c r="B24" s="40">
        <v>30.06</v>
      </c>
      <c r="C24" s="40">
        <v>21.02</v>
      </c>
      <c r="D24" s="40">
        <v>59.25</v>
      </c>
      <c r="E24" s="40">
        <v>43.58</v>
      </c>
      <c r="F24" s="40">
        <v>64.17</v>
      </c>
      <c r="G24" s="40">
        <v>79.4</v>
      </c>
      <c r="H24" s="40">
        <v>86.73</v>
      </c>
      <c r="I24" s="40">
        <v>51.99599999999998</v>
      </c>
      <c r="J24" s="40">
        <v>61.36</v>
      </c>
      <c r="K24" s="40">
        <v>37.44</v>
      </c>
      <c r="L24" s="40">
        <v>21.47</v>
      </c>
      <c r="M24" s="40">
        <v>9.16</v>
      </c>
      <c r="N24" s="12"/>
      <c r="O24" s="12"/>
      <c r="P24" s="12"/>
      <c r="Q24" s="12"/>
      <c r="R24" s="12"/>
      <c r="S24" s="12"/>
      <c r="T24" s="12"/>
      <c r="U24" s="12"/>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row>
    <row r="25" spans="1:55" ht="15">
      <c r="A25" s="30">
        <v>2005</v>
      </c>
      <c r="B25" s="15">
        <v>21.366999999999962</v>
      </c>
      <c r="C25" s="15">
        <v>24.16300000000001</v>
      </c>
      <c r="D25" s="15">
        <v>55.726999999999975</v>
      </c>
      <c r="E25" s="15">
        <v>55.675</v>
      </c>
      <c r="F25" s="15">
        <v>65.44200000000001</v>
      </c>
      <c r="G25" s="15">
        <v>63.28199999999998</v>
      </c>
      <c r="H25" s="15">
        <v>62.05</v>
      </c>
      <c r="I25" s="15">
        <v>68.602</v>
      </c>
      <c r="J25" s="15">
        <v>68.045</v>
      </c>
      <c r="K25" s="15">
        <v>41.794000000000004</v>
      </c>
      <c r="L25" s="15">
        <v>31.637999999999998</v>
      </c>
      <c r="M25" s="15">
        <v>28.851</v>
      </c>
      <c r="N25" s="12"/>
      <c r="O25" s="12"/>
      <c r="P25" s="12"/>
      <c r="Q25" s="12"/>
      <c r="R25" s="12"/>
      <c r="S25" s="12"/>
      <c r="T25" s="12"/>
      <c r="U25" s="12"/>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row>
    <row r="26" spans="1:55" ht="15">
      <c r="A26" s="30">
        <v>2004</v>
      </c>
      <c r="B26" s="15">
        <v>17.16</v>
      </c>
      <c r="C26" s="15">
        <v>29.93</v>
      </c>
      <c r="D26" s="15">
        <v>61.52</v>
      </c>
      <c r="E26" s="15">
        <v>78.3</v>
      </c>
      <c r="F26" s="15">
        <v>86</v>
      </c>
      <c r="G26" s="15">
        <v>67.08</v>
      </c>
      <c r="H26" s="15">
        <v>84.68</v>
      </c>
      <c r="I26" s="15">
        <v>73.29</v>
      </c>
      <c r="J26" s="15">
        <v>57.5</v>
      </c>
      <c r="K26" s="15">
        <v>45.72</v>
      </c>
      <c r="L26" s="15">
        <v>17.25</v>
      </c>
      <c r="M26" s="15">
        <v>23.94</v>
      </c>
      <c r="N26" s="12"/>
      <c r="O26" s="12"/>
      <c r="P26" s="12"/>
      <c r="Q26" s="12"/>
      <c r="R26" s="12"/>
      <c r="S26" s="12"/>
      <c r="T26" s="12"/>
      <c r="U26" s="12"/>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row>
    <row r="27" spans="1:55" ht="15">
      <c r="A27" s="30">
        <v>2003</v>
      </c>
      <c r="B27" s="15">
        <v>29.85</v>
      </c>
      <c r="C27" s="15">
        <v>62.88</v>
      </c>
      <c r="D27" s="15">
        <v>86.36</v>
      </c>
      <c r="E27" s="15">
        <v>95.9</v>
      </c>
      <c r="F27" s="15">
        <v>75.5</v>
      </c>
      <c r="G27" s="15">
        <v>73.16</v>
      </c>
      <c r="H27" s="15">
        <v>71.69</v>
      </c>
      <c r="I27" s="16">
        <v>79.04</v>
      </c>
      <c r="J27" s="15">
        <v>83.24</v>
      </c>
      <c r="K27" s="15">
        <v>61.37</v>
      </c>
      <c r="L27" s="15">
        <v>28.86</v>
      </c>
      <c r="M27" s="15">
        <v>23.77</v>
      </c>
      <c r="N27" s="12"/>
      <c r="O27" s="12"/>
      <c r="P27" s="12"/>
      <c r="Q27" s="12"/>
      <c r="R27" s="12"/>
      <c r="S27" s="12"/>
      <c r="T27" s="12"/>
      <c r="U27" s="12"/>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row>
    <row r="28" spans="1:55" ht="15">
      <c r="A28" s="30">
        <v>2002</v>
      </c>
      <c r="B28" s="15">
        <v>40.729</v>
      </c>
      <c r="C28" s="15">
        <v>60.668000000000006</v>
      </c>
      <c r="D28" s="15">
        <v>94.461</v>
      </c>
      <c r="E28" s="15">
        <v>112.399</v>
      </c>
      <c r="F28" s="15">
        <v>103.72</v>
      </c>
      <c r="G28" s="15">
        <v>107.79600000000005</v>
      </c>
      <c r="H28" s="15">
        <v>112.265</v>
      </c>
      <c r="I28" s="16">
        <v>93.36699999999996</v>
      </c>
      <c r="J28" s="15">
        <v>85.11</v>
      </c>
      <c r="K28" s="15">
        <v>52.44799999999998</v>
      </c>
      <c r="L28" s="15">
        <v>31.84</v>
      </c>
      <c r="M28" s="15">
        <v>16.17100000000005</v>
      </c>
      <c r="N28" s="12"/>
      <c r="P28" s="37"/>
      <c r="Q28" s="12"/>
      <c r="R28" s="12"/>
      <c r="S28" s="12"/>
      <c r="T28" s="12"/>
      <c r="U28" s="12"/>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row>
    <row r="29" spans="1:55" ht="15">
      <c r="A29" s="30">
        <v>2001</v>
      </c>
      <c r="B29" s="15">
        <v>23.141</v>
      </c>
      <c r="C29" s="15">
        <v>36.879000000000005</v>
      </c>
      <c r="D29" s="15">
        <v>43.416999999999994</v>
      </c>
      <c r="E29" s="15">
        <v>83.022</v>
      </c>
      <c r="F29" s="15">
        <v>129.798</v>
      </c>
      <c r="G29" s="15">
        <v>116.775</v>
      </c>
      <c r="H29" s="15">
        <v>116.37600000000003</v>
      </c>
      <c r="I29" s="16">
        <v>101.53599999999994</v>
      </c>
      <c r="J29" s="15">
        <v>65.82900000000006</v>
      </c>
      <c r="K29" s="15">
        <v>56.36900000000003</v>
      </c>
      <c r="L29" s="15">
        <v>24.795</v>
      </c>
      <c r="M29" s="15">
        <v>23.938999999999965</v>
      </c>
      <c r="N29" s="12"/>
      <c r="O29" s="12"/>
      <c r="P29" s="12"/>
      <c r="Q29" s="12"/>
      <c r="R29" s="12"/>
      <c r="S29" s="12"/>
      <c r="T29" s="12"/>
      <c r="U29" s="12"/>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row>
    <row r="30" spans="1:55" ht="15">
      <c r="A30" s="12"/>
      <c r="B30" s="12"/>
      <c r="C30" s="12"/>
      <c r="D30" s="12"/>
      <c r="E30" s="12"/>
      <c r="F30" s="12"/>
      <c r="G30" s="12"/>
      <c r="H30" s="12"/>
      <c r="I30" s="14"/>
      <c r="J30" s="12"/>
      <c r="K30" s="12"/>
      <c r="L30" s="12"/>
      <c r="M30" s="12"/>
      <c r="N30" s="12"/>
      <c r="O30" s="12"/>
      <c r="P30" s="12"/>
      <c r="Q30" s="12"/>
      <c r="R30" s="12"/>
      <c r="S30" s="12"/>
      <c r="T30" s="12"/>
      <c r="U30" s="12"/>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row>
    <row r="31" spans="1:55" ht="15">
      <c r="A31" s="12"/>
      <c r="B31" s="12"/>
      <c r="C31" s="12"/>
      <c r="D31" s="12"/>
      <c r="E31" s="12"/>
      <c r="F31" s="12"/>
      <c r="G31" s="12"/>
      <c r="H31" s="12"/>
      <c r="I31" s="14"/>
      <c r="J31" s="12"/>
      <c r="K31" s="12"/>
      <c r="L31" s="12"/>
      <c r="M31" s="12"/>
      <c r="N31" s="12"/>
      <c r="O31" s="12"/>
      <c r="P31" s="12"/>
      <c r="Q31" s="12"/>
      <c r="R31" s="12"/>
      <c r="S31" s="12"/>
      <c r="T31" s="12"/>
      <c r="U31" s="12"/>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row>
    <row r="32" spans="1:55" ht="15">
      <c r="A32" s="12"/>
      <c r="B32" s="12"/>
      <c r="C32" s="12"/>
      <c r="D32" s="12"/>
      <c r="E32" s="12"/>
      <c r="F32" s="13" t="s">
        <v>27</v>
      </c>
      <c r="G32" s="13"/>
      <c r="H32" s="13"/>
      <c r="I32" s="14"/>
      <c r="J32" s="12"/>
      <c r="K32" s="12"/>
      <c r="L32" s="12"/>
      <c r="M32" s="12"/>
      <c r="N32" s="12"/>
      <c r="O32" s="12"/>
      <c r="P32" s="12"/>
      <c r="Q32" s="12"/>
      <c r="R32" s="12"/>
      <c r="S32" s="12"/>
      <c r="T32" s="12"/>
      <c r="U32" s="12"/>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row>
    <row r="33" spans="1:55" ht="15">
      <c r="A33" s="12"/>
      <c r="B33" s="12"/>
      <c r="C33" s="12"/>
      <c r="D33" s="12"/>
      <c r="E33" s="12"/>
      <c r="F33" s="12"/>
      <c r="G33" s="12"/>
      <c r="H33" s="12"/>
      <c r="I33" s="14"/>
      <c r="J33" s="12"/>
      <c r="K33" s="12"/>
      <c r="L33" s="12"/>
      <c r="M33" s="12"/>
      <c r="N33" s="12"/>
      <c r="O33" s="12"/>
      <c r="P33" s="12"/>
      <c r="Q33" s="12"/>
      <c r="R33" s="12"/>
      <c r="S33" s="12"/>
      <c r="T33" s="12"/>
      <c r="U33" s="12"/>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row>
    <row r="34" spans="1:55" ht="15">
      <c r="A34" s="12"/>
      <c r="B34" s="29" t="s">
        <v>7</v>
      </c>
      <c r="C34" s="29" t="s">
        <v>8</v>
      </c>
      <c r="D34" s="29" t="s">
        <v>9</v>
      </c>
      <c r="E34" s="29" t="s">
        <v>10</v>
      </c>
      <c r="F34" s="29" t="s">
        <v>11</v>
      </c>
      <c r="G34" s="29" t="s">
        <v>12</v>
      </c>
      <c r="H34" s="29" t="s">
        <v>1</v>
      </c>
      <c r="I34" s="29" t="s">
        <v>2</v>
      </c>
      <c r="J34" s="29" t="s">
        <v>3</v>
      </c>
      <c r="K34" s="29" t="s">
        <v>4</v>
      </c>
      <c r="L34" s="29" t="s">
        <v>5</v>
      </c>
      <c r="M34" s="29" t="s">
        <v>6</v>
      </c>
      <c r="N34" s="12"/>
      <c r="O34" s="12"/>
      <c r="P34" s="12"/>
      <c r="Q34" s="12"/>
      <c r="R34" s="12"/>
      <c r="S34" s="12"/>
      <c r="T34" s="12"/>
      <c r="U34" s="12"/>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row>
    <row r="35" spans="1:55" ht="15">
      <c r="A35" s="12"/>
      <c r="B35" s="17">
        <f>NUMBERS!$M$48</f>
        <v>0.32672811059907836</v>
      </c>
      <c r="C35" s="17">
        <f>NUMBERS!$L$48</f>
        <v>0.3369794188861986</v>
      </c>
      <c r="D35" s="17">
        <f>NUMBERS!$K$48</f>
        <v>0.6564722222222223</v>
      </c>
      <c r="E35" s="17">
        <f>NUMBERS!$J$48</f>
        <v>1.0638005952380953</v>
      </c>
      <c r="F35" s="17">
        <f>NUMBERS!$I$48</f>
        <v>1.294325922421949</v>
      </c>
      <c r="G35" s="17">
        <f>NUMBERS!$H$48</f>
        <v>1.4028827940015787</v>
      </c>
      <c r="H35" s="17">
        <f>NUMBERS!$G$48</f>
        <v>1.4529076819407007</v>
      </c>
      <c r="I35" s="17">
        <f>NUMBERS!$F$48</f>
        <v>1.4677425044091712</v>
      </c>
      <c r="J35" s="17">
        <f>NUMBERS!$E$48</f>
        <v>1.4595983778126638</v>
      </c>
      <c r="K35" s="17">
        <f>NUMBERS!$D$48</f>
        <v>1.4218703007518798</v>
      </c>
      <c r="L35" s="17">
        <f>NUMBERS!$C$48</f>
        <v>1.3455485457656118</v>
      </c>
      <c r="M35" s="17">
        <f>NUMBERS!$B$48</f>
        <v>1.25016927592955</v>
      </c>
      <c r="N35" s="12"/>
      <c r="O35" s="30" t="s">
        <v>19</v>
      </c>
      <c r="P35" s="12"/>
      <c r="Q35" s="12"/>
      <c r="R35" s="12"/>
      <c r="S35" s="12"/>
      <c r="T35" s="12"/>
      <c r="U35" s="12"/>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row>
    <row r="36" spans="1:55" ht="15">
      <c r="A36" s="12"/>
      <c r="B36" s="12"/>
      <c r="C36" s="12"/>
      <c r="D36" s="12"/>
      <c r="E36" s="12"/>
      <c r="F36" s="12"/>
      <c r="G36" s="12"/>
      <c r="H36" s="12"/>
      <c r="I36" s="14"/>
      <c r="J36" s="12"/>
      <c r="K36" s="12"/>
      <c r="L36" s="12"/>
      <c r="M36" s="12"/>
      <c r="N36" s="12"/>
      <c r="O36" s="12"/>
      <c r="P36" s="12"/>
      <c r="Q36" s="12"/>
      <c r="R36" s="12"/>
      <c r="S36" s="12"/>
      <c r="T36" s="12"/>
      <c r="U36" s="12"/>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row>
    <row r="37" spans="1:55" ht="15">
      <c r="A37" s="12"/>
      <c r="B37" s="12"/>
      <c r="C37" s="12"/>
      <c r="D37" s="12"/>
      <c r="E37" s="12"/>
      <c r="F37" s="13" t="s">
        <v>28</v>
      </c>
      <c r="G37" s="13"/>
      <c r="H37" s="13"/>
      <c r="I37" s="14"/>
      <c r="J37" s="12"/>
      <c r="K37" s="12"/>
      <c r="L37" s="12"/>
      <c r="M37" s="12"/>
      <c r="N37" s="12"/>
      <c r="O37" s="12"/>
      <c r="P37" s="12"/>
      <c r="Q37" s="12"/>
      <c r="R37" s="12"/>
      <c r="S37" s="12"/>
      <c r="T37" s="12"/>
      <c r="U37" s="12"/>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row>
    <row r="38" spans="1:55" ht="15">
      <c r="A38" s="12"/>
      <c r="B38" s="12"/>
      <c r="C38" s="12"/>
      <c r="D38" s="12"/>
      <c r="E38" s="12"/>
      <c r="F38" s="12"/>
      <c r="G38" s="12"/>
      <c r="H38" s="12"/>
      <c r="I38" s="14"/>
      <c r="J38" s="12"/>
      <c r="K38" s="12"/>
      <c r="L38" s="12"/>
      <c r="M38" s="12"/>
      <c r="N38" s="12"/>
      <c r="O38" s="12"/>
      <c r="P38" s="12"/>
      <c r="Q38" s="12"/>
      <c r="R38" s="12"/>
      <c r="S38" s="12"/>
      <c r="T38" s="12"/>
      <c r="U38" s="12"/>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row>
    <row r="39" spans="1:55" ht="15">
      <c r="A39" s="12"/>
      <c r="B39" s="29" t="s">
        <v>7</v>
      </c>
      <c r="C39" s="29" t="s">
        <v>8</v>
      </c>
      <c r="D39" s="29" t="s">
        <v>9</v>
      </c>
      <c r="E39" s="29" t="s">
        <v>10</v>
      </c>
      <c r="F39" s="29" t="s">
        <v>11</v>
      </c>
      <c r="G39" s="29" t="s">
        <v>12</v>
      </c>
      <c r="H39" s="29" t="s">
        <v>1</v>
      </c>
      <c r="I39" s="29" t="s">
        <v>2</v>
      </c>
      <c r="J39" s="29" t="s">
        <v>3</v>
      </c>
      <c r="K39" s="29" t="s">
        <v>4</v>
      </c>
      <c r="L39" s="29" t="s">
        <v>5</v>
      </c>
      <c r="M39" s="29" t="s">
        <v>6</v>
      </c>
      <c r="N39" s="12"/>
      <c r="O39" s="12"/>
      <c r="P39" s="12"/>
      <c r="Q39" s="12"/>
      <c r="R39" s="12"/>
      <c r="S39" s="12"/>
      <c r="T39" s="12"/>
      <c r="U39" s="12"/>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row>
    <row r="40" spans="1:55" ht="15">
      <c r="A40" s="12"/>
      <c r="B40" s="15">
        <f aca="true" t="shared" si="0" ref="B40:M40">B35*2.8*365*3.6/1000</f>
        <v>1.202098064516129</v>
      </c>
      <c r="C40" s="15">
        <f t="shared" si="0"/>
        <v>1.2398146779661017</v>
      </c>
      <c r="D40" s="15">
        <f t="shared" si="0"/>
        <v>2.4152926000000003</v>
      </c>
      <c r="E40" s="15">
        <f t="shared" si="0"/>
        <v>3.9139351500000004</v>
      </c>
      <c r="F40" s="15">
        <f t="shared" si="0"/>
        <v>4.762083933774835</v>
      </c>
      <c r="G40" s="15">
        <f t="shared" si="0"/>
        <v>5.1614863756906075</v>
      </c>
      <c r="H40" s="15">
        <f t="shared" si="0"/>
        <v>5.345537943396225</v>
      </c>
      <c r="I40" s="15">
        <f t="shared" si="0"/>
        <v>5.400118222222222</v>
      </c>
      <c r="J40" s="15">
        <f t="shared" si="0"/>
        <v>5.3701543516483525</v>
      </c>
      <c r="K40" s="15">
        <f t="shared" si="0"/>
        <v>5.231345210526316</v>
      </c>
      <c r="L40" s="15">
        <f t="shared" si="0"/>
        <v>4.9505422095808385</v>
      </c>
      <c r="M40" s="15">
        <f t="shared" si="0"/>
        <v>4.5996228</v>
      </c>
      <c r="N40" s="12"/>
      <c r="O40" s="30" t="s">
        <v>20</v>
      </c>
      <c r="P40" s="12"/>
      <c r="Q40" s="12"/>
      <c r="R40" s="12"/>
      <c r="S40" s="12"/>
      <c r="T40" s="12"/>
      <c r="U40" s="12"/>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row>
    <row r="41" spans="1:55" ht="15">
      <c r="A41" s="12"/>
      <c r="B41" s="12"/>
      <c r="C41" s="12"/>
      <c r="D41" s="12"/>
      <c r="E41" s="12"/>
      <c r="F41" s="12"/>
      <c r="G41" s="12"/>
      <c r="H41" s="12"/>
      <c r="I41" s="14"/>
      <c r="J41" s="12"/>
      <c r="K41" s="12"/>
      <c r="L41" s="12"/>
      <c r="M41" s="12"/>
      <c r="N41" s="12"/>
      <c r="O41" s="12"/>
      <c r="P41" s="12"/>
      <c r="Q41" s="12"/>
      <c r="R41" s="12"/>
      <c r="S41" s="12"/>
      <c r="T41" s="12"/>
      <c r="U41" s="12"/>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row>
    <row r="42" spans="1:55" ht="15">
      <c r="A42" s="18" t="s">
        <v>23</v>
      </c>
      <c r="B42" s="18"/>
      <c r="C42" s="18"/>
      <c r="D42" s="19"/>
      <c r="E42" s="19"/>
      <c r="F42" s="19"/>
      <c r="G42" s="19"/>
      <c r="H42" s="19"/>
      <c r="I42" s="20"/>
      <c r="J42" s="19"/>
      <c r="K42" s="19"/>
      <c r="L42" s="19"/>
      <c r="M42" s="19"/>
      <c r="N42" s="19"/>
      <c r="O42" s="19"/>
      <c r="P42" s="19"/>
      <c r="Q42" s="19"/>
      <c r="R42" s="19"/>
      <c r="S42" s="19"/>
      <c r="T42" s="19"/>
      <c r="U42" s="12"/>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row>
    <row r="43" spans="1:55" ht="15">
      <c r="A43" s="19"/>
      <c r="B43" s="25" t="s">
        <v>7</v>
      </c>
      <c r="C43" s="25" t="s">
        <v>8</v>
      </c>
      <c r="D43" s="25" t="s">
        <v>9</v>
      </c>
      <c r="E43" s="25" t="s">
        <v>10</v>
      </c>
      <c r="F43" s="25" t="s">
        <v>11</v>
      </c>
      <c r="G43" s="25" t="s">
        <v>12</v>
      </c>
      <c r="H43" s="25" t="s">
        <v>1</v>
      </c>
      <c r="I43" s="27" t="s">
        <v>2</v>
      </c>
      <c r="J43" s="28" t="s">
        <v>3</v>
      </c>
      <c r="K43" s="28" t="s">
        <v>4</v>
      </c>
      <c r="L43" s="28" t="s">
        <v>5</v>
      </c>
      <c r="M43" s="28" t="s">
        <v>6</v>
      </c>
      <c r="N43" s="19"/>
      <c r="O43" s="19"/>
      <c r="P43" s="19"/>
      <c r="Q43" s="19"/>
      <c r="R43" s="19"/>
      <c r="S43" s="19"/>
      <c r="T43" s="19"/>
      <c r="U43" s="12"/>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row>
    <row r="44" spans="1:55" ht="15">
      <c r="A44" s="19"/>
      <c r="B44" s="19"/>
      <c r="C44" s="19"/>
      <c r="D44" s="19"/>
      <c r="E44" s="19"/>
      <c r="F44" s="19"/>
      <c r="G44" s="19"/>
      <c r="H44" s="19"/>
      <c r="I44" s="20"/>
      <c r="J44" s="19"/>
      <c r="K44" s="22"/>
      <c r="L44" s="19"/>
      <c r="M44" s="19"/>
      <c r="N44" s="19"/>
      <c r="O44" s="19"/>
      <c r="P44" s="19"/>
      <c r="Q44" s="19"/>
      <c r="R44" s="19"/>
      <c r="S44" s="19"/>
      <c r="T44" s="19"/>
      <c r="U44" s="12"/>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row>
    <row r="45" spans="1:55" ht="15">
      <c r="A45" s="31">
        <v>1</v>
      </c>
      <c r="B45" s="21">
        <v>0.3844801537920615</v>
      </c>
      <c r="C45" s="21">
        <v>0</v>
      </c>
      <c r="D45" s="21">
        <v>0.10100004040001616</v>
      </c>
      <c r="E45" s="21">
        <v>0.2372784454268421</v>
      </c>
      <c r="F45" s="21">
        <v>1.2044215344001927</v>
      </c>
      <c r="G45" s="21">
        <v>1.1782023061433078</v>
      </c>
      <c r="H45" s="21">
        <v>0.8678713148904614</v>
      </c>
      <c r="I45" s="23">
        <v>1.207962021646347</v>
      </c>
      <c r="J45" s="21">
        <v>0.7011066634213888</v>
      </c>
      <c r="K45" s="21">
        <v>1.0388376248373754</v>
      </c>
      <c r="L45" s="21">
        <v>0.5720627288250916</v>
      </c>
      <c r="M45" s="21">
        <v>0.046000018400007364</v>
      </c>
      <c r="N45" s="39">
        <v>1</v>
      </c>
      <c r="O45" s="19"/>
      <c r="P45" s="19"/>
      <c r="Q45" s="19"/>
      <c r="R45" s="19"/>
      <c r="S45" s="19"/>
      <c r="T45" s="19"/>
      <c r="U45" s="12"/>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row>
    <row r="46" spans="1:55" ht="15">
      <c r="A46" s="31">
        <v>2</v>
      </c>
      <c r="B46" s="21">
        <v>0.4884592117771273</v>
      </c>
      <c r="C46" s="21">
        <v>0</v>
      </c>
      <c r="D46" s="21">
        <v>0.7940933408931503</v>
      </c>
      <c r="E46" s="21">
        <v>1.019591316927436</v>
      </c>
      <c r="F46" s="21">
        <v>1.1088841644838983</v>
      </c>
      <c r="G46" s="21">
        <v>1.1386290268801822</v>
      </c>
      <c r="H46" s="21">
        <v>0.8102930070440321</v>
      </c>
      <c r="I46" s="23">
        <v>0.8217781064890204</v>
      </c>
      <c r="J46" s="21">
        <v>0.8438353890805474</v>
      </c>
      <c r="K46" s="21">
        <v>1.014279475479232</v>
      </c>
      <c r="L46" s="21">
        <v>0.38400015360006146</v>
      </c>
      <c r="M46" s="21">
        <v>0</v>
      </c>
      <c r="N46" s="39">
        <v>2</v>
      </c>
      <c r="O46" s="19"/>
      <c r="P46" s="19"/>
      <c r="Q46" s="19"/>
      <c r="R46" s="19"/>
      <c r="S46" s="19"/>
      <c r="T46" s="19"/>
      <c r="U46" s="12"/>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row>
    <row r="47" spans="1:55" ht="15">
      <c r="A47" s="31">
        <v>3</v>
      </c>
      <c r="B47" s="21">
        <v>0</v>
      </c>
      <c r="C47" s="21">
        <v>0.41283133396370236</v>
      </c>
      <c r="D47" s="21">
        <v>0.8932397939156359</v>
      </c>
      <c r="E47" s="21">
        <v>0.5996472986824489</v>
      </c>
      <c r="F47" s="21">
        <v>1.1307395827306157</v>
      </c>
      <c r="G47" s="21">
        <v>1.2232804893121956</v>
      </c>
      <c r="H47" s="21">
        <v>1.1896638422021706</v>
      </c>
      <c r="I47" s="23">
        <v>0.1178182289454734</v>
      </c>
      <c r="J47" s="21">
        <v>1.0573487375462367</v>
      </c>
      <c r="K47" s="21">
        <v>0.39900015960006385</v>
      </c>
      <c r="L47" s="21">
        <v>0</v>
      </c>
      <c r="M47" s="21">
        <v>0</v>
      </c>
      <c r="N47" s="39">
        <v>3</v>
      </c>
      <c r="O47" s="19"/>
      <c r="P47" s="19"/>
      <c r="Q47" s="19"/>
      <c r="R47" s="19"/>
      <c r="S47" s="19"/>
      <c r="T47" s="19"/>
      <c r="U47" s="12"/>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row>
    <row r="48" spans="1:55" ht="15">
      <c r="A48" s="31">
        <v>4</v>
      </c>
      <c r="B48" s="21">
        <v>0.3003530613176951</v>
      </c>
      <c r="C48" s="21">
        <v>0</v>
      </c>
      <c r="D48" s="21">
        <v>0.7984228545804094</v>
      </c>
      <c r="E48" s="21">
        <v>1.0340311828432425</v>
      </c>
      <c r="F48" s="21">
        <v>1.0574798750467447</v>
      </c>
      <c r="G48" s="21">
        <v>1.1075718716001772</v>
      </c>
      <c r="H48" s="21">
        <v>1.0706254282501713</v>
      </c>
      <c r="I48" s="23">
        <v>0.8381411803268947</v>
      </c>
      <c r="J48" s="21">
        <v>0.38261553766159967</v>
      </c>
      <c r="K48" s="21">
        <v>0.5520002208000883</v>
      </c>
      <c r="L48" s="21">
        <v>0.9198098917334804</v>
      </c>
      <c r="M48" s="21">
        <v>0</v>
      </c>
      <c r="N48" s="39">
        <v>4</v>
      </c>
      <c r="O48" s="19"/>
      <c r="P48" s="19"/>
      <c r="Q48" s="19"/>
      <c r="R48" s="19"/>
      <c r="S48" s="19"/>
      <c r="T48" s="19"/>
      <c r="U48" s="12"/>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row>
    <row r="49" spans="1:55" ht="15">
      <c r="A49" s="31">
        <v>5</v>
      </c>
      <c r="B49" s="21">
        <v>0.4960001984000794</v>
      </c>
      <c r="C49" s="21">
        <v>0.048923096492315514</v>
      </c>
      <c r="D49" s="21">
        <v>0</v>
      </c>
      <c r="E49" s="21">
        <v>0.050000020000008</v>
      </c>
      <c r="F49" s="21">
        <v>1.0058301895661184</v>
      </c>
      <c r="G49" s="21">
        <v>0.35111125155561174</v>
      </c>
      <c r="H49" s="21">
        <v>1.1201459026038156</v>
      </c>
      <c r="I49" s="23">
        <v>0.8263012154762384</v>
      </c>
      <c r="J49" s="21">
        <v>0.7246002898401159</v>
      </c>
      <c r="K49" s="21">
        <v>0.33266679973338653</v>
      </c>
      <c r="L49" s="21">
        <v>0.6047145276000968</v>
      </c>
      <c r="M49" s="21">
        <v>0</v>
      </c>
      <c r="N49" s="39">
        <v>5</v>
      </c>
      <c r="O49" s="19"/>
      <c r="P49" s="19"/>
      <c r="Q49" s="19"/>
      <c r="R49" s="19"/>
      <c r="S49" s="19"/>
      <c r="T49" s="19"/>
      <c r="U49" s="12"/>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row>
    <row r="50" spans="1:55" ht="15">
      <c r="A50" s="31">
        <v>6</v>
      </c>
      <c r="B50" s="21">
        <v>0</v>
      </c>
      <c r="C50" s="21">
        <v>0.08483724323722287</v>
      </c>
      <c r="D50" s="21">
        <v>1.0193243513917125</v>
      </c>
      <c r="E50" s="21">
        <v>1.1047147276001767</v>
      </c>
      <c r="F50" s="21">
        <v>0.8204154225057917</v>
      </c>
      <c r="G50" s="21">
        <v>0.5845716624000935</v>
      </c>
      <c r="H50" s="21">
        <v>0.8294213844001328</v>
      </c>
      <c r="I50" s="23">
        <v>0.42394046808364994</v>
      </c>
      <c r="J50" s="21">
        <v>0.18514293120002964</v>
      </c>
      <c r="K50" s="21">
        <v>0.599714525600096</v>
      </c>
      <c r="L50" s="21">
        <v>0</v>
      </c>
      <c r="M50" s="21">
        <v>0</v>
      </c>
      <c r="N50" s="39">
        <v>6</v>
      </c>
      <c r="O50" s="19"/>
      <c r="P50" s="19"/>
      <c r="Q50" s="19"/>
      <c r="R50" s="19"/>
      <c r="S50" s="19"/>
      <c r="T50" s="19"/>
      <c r="U50" s="12"/>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row>
    <row r="51" spans="1:55" ht="15">
      <c r="A51" s="31">
        <v>7</v>
      </c>
      <c r="B51" s="21">
        <v>0</v>
      </c>
      <c r="C51" s="21">
        <v>0.2700001080000432</v>
      </c>
      <c r="D51" s="21">
        <v>0.9266845812001483</v>
      </c>
      <c r="E51" s="21">
        <v>0.8388574784001341</v>
      </c>
      <c r="F51" s="21">
        <v>1.049558314560168</v>
      </c>
      <c r="G51" s="21">
        <v>0.4713601885440754</v>
      </c>
      <c r="H51" s="21">
        <v>0.8277146168001324</v>
      </c>
      <c r="I51" s="23">
        <v>0.9894422562420188</v>
      </c>
      <c r="J51" s="21">
        <v>0.36716897803642234</v>
      </c>
      <c r="K51" s="21">
        <v>0.4222042505143533</v>
      </c>
      <c r="L51" s="21">
        <v>0</v>
      </c>
      <c r="M51" s="21">
        <v>0</v>
      </c>
      <c r="N51" s="39">
        <v>7</v>
      </c>
      <c r="O51" s="19"/>
      <c r="P51" s="19"/>
      <c r="Q51" s="19"/>
      <c r="R51" s="19"/>
      <c r="S51" s="19"/>
      <c r="T51" s="19"/>
      <c r="U51" s="12"/>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row>
    <row r="52" spans="1:55" ht="15">
      <c r="A52" s="31">
        <v>8</v>
      </c>
      <c r="B52" s="21">
        <v>0.002222223111111466</v>
      </c>
      <c r="C52" s="21">
        <v>0.8252661528912711</v>
      </c>
      <c r="D52" s="21">
        <v>0.915243609340687</v>
      </c>
      <c r="E52" s="21">
        <v>1.1221822670547248</v>
      </c>
      <c r="F52" s="21">
        <v>1.086000434400174</v>
      </c>
      <c r="G52" s="21">
        <v>1.032113620392618</v>
      </c>
      <c r="H52" s="21">
        <v>0.8917650625883781</v>
      </c>
      <c r="I52" s="23">
        <v>0.9825793404001572</v>
      </c>
      <c r="J52" s="21">
        <v>0.268500107400043</v>
      </c>
      <c r="K52" s="21">
        <v>0.4218949056000675</v>
      </c>
      <c r="L52" s="21">
        <v>0.39808711575658545</v>
      </c>
      <c r="M52" s="21">
        <v>0</v>
      </c>
      <c r="N52" s="39">
        <v>8</v>
      </c>
      <c r="O52" s="19"/>
      <c r="P52" s="19"/>
      <c r="Q52" s="19"/>
      <c r="R52" s="19"/>
      <c r="S52" s="19"/>
      <c r="T52" s="19"/>
      <c r="U52" s="12"/>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row>
    <row r="53" spans="1:55" ht="15">
      <c r="A53" s="31">
        <v>9</v>
      </c>
      <c r="B53" s="21">
        <v>0.578328589540391</v>
      </c>
      <c r="C53" s="21">
        <v>0.30276935187697146</v>
      </c>
      <c r="D53" s="21">
        <v>0.5486402194560878</v>
      </c>
      <c r="E53" s="21">
        <v>1.0808239617413493</v>
      </c>
      <c r="F53" s="21">
        <v>0.7880003152001261</v>
      </c>
      <c r="G53" s="21">
        <v>1.0180278044713957</v>
      </c>
      <c r="H53" s="21">
        <v>0.987750395100158</v>
      </c>
      <c r="I53" s="23">
        <v>0.72916695833345</v>
      </c>
      <c r="J53" s="21">
        <v>0.5620647409549286</v>
      </c>
      <c r="K53" s="21">
        <v>0</v>
      </c>
      <c r="L53" s="21">
        <v>0.394363794109154</v>
      </c>
      <c r="M53" s="21">
        <v>0</v>
      </c>
      <c r="N53" s="39">
        <v>9</v>
      </c>
      <c r="O53" s="19"/>
      <c r="P53" s="19"/>
      <c r="Q53" s="19"/>
      <c r="R53" s="19"/>
      <c r="S53" s="19"/>
      <c r="T53" s="19"/>
      <c r="U53" s="12"/>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row>
    <row r="54" spans="1:55" ht="15">
      <c r="A54" s="31">
        <v>10</v>
      </c>
      <c r="B54" s="21">
        <v>0.2830001132000453</v>
      </c>
      <c r="C54" s="21">
        <v>0.14160005664002268</v>
      </c>
      <c r="D54" s="21">
        <v>0.12052178733914973</v>
      </c>
      <c r="E54" s="54">
        <v>1.1518640971092753</v>
      </c>
      <c r="F54" s="21">
        <v>1.1180694127450066</v>
      </c>
      <c r="G54" s="21">
        <v>0.6928891660445554</v>
      </c>
      <c r="H54" s="21">
        <v>1.0636367890910792</v>
      </c>
      <c r="I54" s="23">
        <v>0.5341716422400855</v>
      </c>
      <c r="J54" s="21">
        <v>0.6662402664961067</v>
      </c>
      <c r="K54" s="21">
        <v>0.24273693920003886</v>
      </c>
      <c r="L54" s="21">
        <v>0.7337707853115928</v>
      </c>
      <c r="M54" s="21">
        <v>0</v>
      </c>
      <c r="N54" s="39">
        <v>10</v>
      </c>
      <c r="O54" s="19"/>
      <c r="P54" s="19"/>
      <c r="Q54" s="19"/>
      <c r="R54" s="19"/>
      <c r="S54" s="19"/>
      <c r="T54" s="19"/>
      <c r="U54" s="12"/>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row>
    <row r="55" spans="1:55" ht="15">
      <c r="A55" s="31">
        <v>11</v>
      </c>
      <c r="B55" s="21">
        <v>0</v>
      </c>
      <c r="C55" s="21">
        <v>0</v>
      </c>
      <c r="D55" s="21">
        <v>0.8100634819201296</v>
      </c>
      <c r="E55" s="21">
        <v>1.0321432700001651</v>
      </c>
      <c r="F55" s="53">
        <v>1.2867277874183878</v>
      </c>
      <c r="G55" s="21">
        <v>0.7770912199273972</v>
      </c>
      <c r="H55" s="21">
        <v>1.0577147088001693</v>
      </c>
      <c r="I55" s="23">
        <v>0.5931430944000949</v>
      </c>
      <c r="J55" s="21">
        <v>0.3042001216800487</v>
      </c>
      <c r="K55" s="21">
        <v>0.10075866099311957</v>
      </c>
      <c r="L55" s="21">
        <v>0.23317656385886085</v>
      </c>
      <c r="M55" s="21">
        <v>0</v>
      </c>
      <c r="N55" s="39">
        <v>11</v>
      </c>
      <c r="O55" s="19"/>
      <c r="P55" s="19"/>
      <c r="Q55" s="19"/>
      <c r="R55" s="19"/>
      <c r="S55" s="19"/>
      <c r="T55" s="19"/>
      <c r="U55" s="12"/>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row>
    <row r="56" spans="1:55" ht="15">
      <c r="A56" s="31">
        <v>12</v>
      </c>
      <c r="B56" s="21">
        <v>0</v>
      </c>
      <c r="C56" s="21">
        <v>0</v>
      </c>
      <c r="D56" s="21">
        <v>0.515454751636446</v>
      </c>
      <c r="E56" s="21">
        <v>0.781440312576125</v>
      </c>
      <c r="F56" s="21">
        <v>1.261143361600202</v>
      </c>
      <c r="G56" s="21">
        <v>1.0608611838381443</v>
      </c>
      <c r="H56" s="21">
        <v>1.0298827648942825</v>
      </c>
      <c r="I56" s="23">
        <v>0.3317144184000531</v>
      </c>
      <c r="J56" s="21">
        <v>0.49878280820877546</v>
      </c>
      <c r="K56" s="21">
        <v>0</v>
      </c>
      <c r="L56" s="21">
        <v>0.4034784222609341</v>
      </c>
      <c r="M56" s="21">
        <v>0</v>
      </c>
      <c r="N56" s="39">
        <v>12</v>
      </c>
      <c r="O56" s="19"/>
      <c r="P56" s="19"/>
      <c r="Q56" s="19"/>
      <c r="R56" s="19"/>
      <c r="S56" s="19"/>
      <c r="T56" s="19"/>
      <c r="U56" s="12"/>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row>
    <row r="57" spans="1:55" ht="15">
      <c r="A57" s="31">
        <v>13</v>
      </c>
      <c r="B57" s="21">
        <v>0</v>
      </c>
      <c r="C57" s="21">
        <v>0.09175003670001468</v>
      </c>
      <c r="D57" s="21">
        <v>0.1112308137230947</v>
      </c>
      <c r="E57" s="21">
        <v>0.943051923612522</v>
      </c>
      <c r="F57" s="21">
        <v>0.8651432032001384</v>
      </c>
      <c r="G57" s="21">
        <v>0.22504356827829688</v>
      </c>
      <c r="H57" s="21">
        <v>0.3450001380000552</v>
      </c>
      <c r="I57" s="23">
        <v>0.1131429024000181</v>
      </c>
      <c r="J57" s="21">
        <v>0.6471532000377506</v>
      </c>
      <c r="K57" s="21">
        <v>0.7538429981664128</v>
      </c>
      <c r="L57" s="21">
        <v>0.5789567533218318</v>
      </c>
      <c r="M57" s="21">
        <v>0</v>
      </c>
      <c r="N57" s="39">
        <v>13</v>
      </c>
      <c r="O57" s="19"/>
      <c r="P57" s="19"/>
      <c r="Q57" s="19"/>
      <c r="R57" s="19"/>
      <c r="S57" s="19"/>
      <c r="T57" s="19"/>
      <c r="U57" s="12"/>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row>
    <row r="58" spans="1:55" ht="15">
      <c r="A58" s="31">
        <v>14</v>
      </c>
      <c r="B58" s="21">
        <v>0</v>
      </c>
      <c r="C58" s="21">
        <v>0.01400000560000224</v>
      </c>
      <c r="D58" s="21">
        <v>0.36306397501282406</v>
      </c>
      <c r="E58" s="21">
        <v>0.44589491520007135</v>
      </c>
      <c r="F58" s="21">
        <v>1.1295908132821084</v>
      </c>
      <c r="G58" s="21">
        <v>1.2067373248001931</v>
      </c>
      <c r="H58" s="21">
        <v>0</v>
      </c>
      <c r="I58" s="23">
        <v>0.8922427811395367</v>
      </c>
      <c r="J58" s="21">
        <v>0.5617780024889787</v>
      </c>
      <c r="K58" s="21">
        <v>1.068327</v>
      </c>
      <c r="L58" s="21">
        <v>0.5035202014080805</v>
      </c>
      <c r="M58" s="21">
        <v>0</v>
      </c>
      <c r="N58" s="39">
        <v>14</v>
      </c>
      <c r="O58" s="19"/>
      <c r="P58" s="19"/>
      <c r="Q58" s="19"/>
      <c r="R58" s="19"/>
      <c r="S58" s="19"/>
      <c r="T58" s="19"/>
      <c r="U58" s="12"/>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row>
    <row r="59" spans="1:55" ht="15">
      <c r="A59" s="31">
        <v>15</v>
      </c>
      <c r="B59" s="21">
        <v>0</v>
      </c>
      <c r="C59" s="21">
        <v>0.47193461500335415</v>
      </c>
      <c r="D59" s="21">
        <v>0.7752914493570859</v>
      </c>
      <c r="E59" s="21">
        <v>0.8712225707112504</v>
      </c>
      <c r="F59" s="21">
        <v>0.705873700070999</v>
      </c>
      <c r="G59" s="21">
        <v>0.603254478589927</v>
      </c>
      <c r="H59" s="41">
        <v>1.14236111268215</v>
      </c>
      <c r="I59" s="23">
        <v>1.2234004893601957</v>
      </c>
      <c r="J59" s="21">
        <v>0.8713753485501394</v>
      </c>
      <c r="K59" s="21">
        <v>1.0783938699805</v>
      </c>
      <c r="L59" s="21">
        <v>0.4828890820445217</v>
      </c>
      <c r="M59" s="21">
        <v>0</v>
      </c>
      <c r="N59" s="39">
        <v>15</v>
      </c>
      <c r="O59" s="19"/>
      <c r="P59" s="19"/>
      <c r="Q59" s="19"/>
      <c r="R59" s="19"/>
      <c r="S59" s="19"/>
      <c r="T59" s="19"/>
      <c r="U59" s="12"/>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row>
    <row r="60" spans="1:55" ht="15">
      <c r="A60" s="31">
        <v>16</v>
      </c>
      <c r="B60" s="21">
        <v>0.2259048522667028</v>
      </c>
      <c r="C60" s="21">
        <v>0.6540002616001046</v>
      </c>
      <c r="D60" s="21">
        <v>0.7327202930881173</v>
      </c>
      <c r="E60" s="21">
        <v>0.5032002012800805</v>
      </c>
      <c r="F60" s="21">
        <v>0.08720003488001396</v>
      </c>
      <c r="G60" s="21">
        <v>0.7290002916001166</v>
      </c>
      <c r="H60" s="21">
        <v>0.3617144304000579</v>
      </c>
      <c r="I60" s="23">
        <v>0.9582860976001533</v>
      </c>
      <c r="J60" s="21">
        <v>0.7123079772308832</v>
      </c>
      <c r="K60" s="21">
        <v>1.0012311697232372</v>
      </c>
      <c r="L60" s="21">
        <v>0.6098184257455521</v>
      </c>
      <c r="M60" s="21">
        <v>0</v>
      </c>
      <c r="N60" s="39">
        <v>16</v>
      </c>
      <c r="O60" s="19"/>
      <c r="P60" s="19"/>
      <c r="Q60" s="19"/>
      <c r="R60" s="19"/>
      <c r="S60" s="19"/>
      <c r="T60" s="19"/>
      <c r="U60" s="12"/>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row>
    <row r="61" spans="1:55" ht="15">
      <c r="A61" s="31">
        <v>17</v>
      </c>
      <c r="B61" s="21">
        <v>0</v>
      </c>
      <c r="C61" s="21">
        <v>0.6943160672001111</v>
      </c>
      <c r="D61" s="21">
        <v>0</v>
      </c>
      <c r="E61" s="21">
        <v>0.8920003568001428</v>
      </c>
      <c r="F61" s="21">
        <v>0.3159376263750506</v>
      </c>
      <c r="G61" s="21">
        <v>0.3619748283342351</v>
      </c>
      <c r="H61" s="21">
        <v>0.5276328641143702</v>
      </c>
      <c r="I61" s="23">
        <v>1.0147017045819804</v>
      </c>
      <c r="J61" s="21">
        <v>0.0894000357600143</v>
      </c>
      <c r="K61" s="21">
        <v>0.8472860532001357</v>
      </c>
      <c r="L61" s="21">
        <v>0</v>
      </c>
      <c r="M61" s="21">
        <v>0</v>
      </c>
      <c r="N61" s="39">
        <v>17</v>
      </c>
      <c r="O61" s="19"/>
      <c r="P61" s="19"/>
      <c r="Q61" s="19"/>
      <c r="R61" s="19"/>
      <c r="S61" s="19"/>
      <c r="T61" s="19"/>
      <c r="U61" s="12"/>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row>
    <row r="62" spans="1:55" ht="15">
      <c r="A62" s="31">
        <v>18</v>
      </c>
      <c r="B62" s="21">
        <v>0.06300002520001008</v>
      </c>
      <c r="C62" s="21">
        <v>0</v>
      </c>
      <c r="D62" s="21">
        <v>0.045</v>
      </c>
      <c r="E62" s="21">
        <v>1.099453071360176</v>
      </c>
      <c r="F62" s="21">
        <v>0.07320002928001172</v>
      </c>
      <c r="G62" s="21">
        <v>0.6706209579035556</v>
      </c>
      <c r="H62" s="21">
        <v>0.2005715088000321</v>
      </c>
      <c r="I62" s="23">
        <v>0.3360001344000538</v>
      </c>
      <c r="J62" s="21">
        <v>0.5009525813334135</v>
      </c>
      <c r="K62" s="21">
        <v>0.7481252992501197</v>
      </c>
      <c r="L62" s="21">
        <v>0</v>
      </c>
      <c r="M62" s="21">
        <v>0</v>
      </c>
      <c r="N62" s="39">
        <v>18</v>
      </c>
      <c r="O62" s="19"/>
      <c r="P62" s="19"/>
      <c r="Q62" s="19"/>
      <c r="R62" s="19"/>
      <c r="S62" s="19"/>
      <c r="T62" s="19"/>
      <c r="U62" s="12"/>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row>
    <row r="63" spans="1:55" ht="15">
      <c r="A63" s="31">
        <v>19</v>
      </c>
      <c r="B63" s="21">
        <v>0.1430400572160229</v>
      </c>
      <c r="C63" s="21">
        <v>0.15771434880002524</v>
      </c>
      <c r="D63" s="21">
        <v>0.9935261706063446</v>
      </c>
      <c r="E63" s="21">
        <v>1.1650913751274592</v>
      </c>
      <c r="F63" s="21">
        <v>0.7513145862401202</v>
      </c>
      <c r="G63" s="21">
        <v>0.5668573696000907</v>
      </c>
      <c r="H63" s="21">
        <v>0.7224519018839866</v>
      </c>
      <c r="I63" s="23">
        <v>0.8560681390374251</v>
      </c>
      <c r="J63" s="21">
        <v>0.7134548308364778</v>
      </c>
      <c r="K63" s="21">
        <v>0.5830771563077856</v>
      </c>
      <c r="L63" s="21">
        <v>0</v>
      </c>
      <c r="M63" s="21">
        <v>0.4475295907765422</v>
      </c>
      <c r="N63" s="39">
        <v>19</v>
      </c>
      <c r="O63" s="19"/>
      <c r="P63" s="19"/>
      <c r="Q63" s="19"/>
      <c r="R63" s="19"/>
      <c r="S63" s="19"/>
      <c r="T63" s="19"/>
      <c r="U63" s="12"/>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row>
    <row r="64" spans="1:55" ht="15">
      <c r="A64" s="31">
        <v>20</v>
      </c>
      <c r="B64" s="21">
        <v>0.6466669253334367</v>
      </c>
      <c r="C64" s="21">
        <v>0.09049183947542432</v>
      </c>
      <c r="D64" s="21">
        <v>1.0332156031596589</v>
      </c>
      <c r="E64" s="21">
        <v>1.0355004142001658</v>
      </c>
      <c r="F64" s="21">
        <v>0.711487464082165</v>
      </c>
      <c r="G64" s="21">
        <v>0.7863532557177728</v>
      </c>
      <c r="H64" s="21">
        <v>0.7601098930850532</v>
      </c>
      <c r="I64" s="23">
        <v>0.9609549298365174</v>
      </c>
      <c r="J64" s="21">
        <v>0.3473685600000556</v>
      </c>
      <c r="K64" s="21">
        <v>0.5141054688000822</v>
      </c>
      <c r="L64" s="21">
        <v>0</v>
      </c>
      <c r="M64" s="21">
        <v>0.47657161920007635</v>
      </c>
      <c r="N64" s="39">
        <v>20</v>
      </c>
      <c r="O64" s="19"/>
      <c r="P64" s="19"/>
      <c r="Q64" s="19"/>
      <c r="R64" s="19"/>
      <c r="S64" s="19"/>
      <c r="T64" s="19"/>
      <c r="U64" s="12"/>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row>
    <row r="65" spans="1:55" ht="15">
      <c r="A65" s="31">
        <v>21</v>
      </c>
      <c r="B65" s="21">
        <v>0</v>
      </c>
      <c r="C65" s="21">
        <v>0.76635647092615</v>
      </c>
      <c r="D65" s="21">
        <v>0.7490605405880717</v>
      </c>
      <c r="E65" s="21">
        <v>1.1018465945847917</v>
      </c>
      <c r="F65" s="21">
        <v>1.0596120743302666</v>
      </c>
      <c r="G65" s="21">
        <v>0.8781269335292544</v>
      </c>
      <c r="H65" s="21">
        <v>0.6060692079449246</v>
      </c>
      <c r="I65" s="23">
        <v>0.6179180553864003</v>
      </c>
      <c r="J65" s="21">
        <v>0.20700008280003312</v>
      </c>
      <c r="K65" s="21">
        <v>0.75017172864012</v>
      </c>
      <c r="L65" s="21">
        <v>0</v>
      </c>
      <c r="M65" s="21">
        <v>0</v>
      </c>
      <c r="N65" s="39">
        <v>21</v>
      </c>
      <c r="O65" s="19"/>
      <c r="P65" s="19"/>
      <c r="Q65" s="19"/>
      <c r="R65" s="19"/>
      <c r="S65" s="19"/>
      <c r="T65" s="19"/>
      <c r="U65" s="12"/>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row>
    <row r="66" spans="1:55" ht="15">
      <c r="A66" s="31">
        <v>22</v>
      </c>
      <c r="B66" s="21">
        <v>0</v>
      </c>
      <c r="C66" s="21">
        <v>0.48566057162271925</v>
      </c>
      <c r="D66" s="21">
        <v>1.06300042520017</v>
      </c>
      <c r="E66" s="21">
        <v>0.7265376040478775</v>
      </c>
      <c r="F66" s="21">
        <v>0.4489716081600718</v>
      </c>
      <c r="G66" s="21">
        <v>0.6977145648001117</v>
      </c>
      <c r="H66" s="21">
        <v>0.7506070418158505</v>
      </c>
      <c r="I66" s="23">
        <v>0.8206669949334646</v>
      </c>
      <c r="J66" s="21">
        <v>0.6429770013768471</v>
      </c>
      <c r="K66" s="21">
        <v>0.8351691652364973</v>
      </c>
      <c r="L66" s="21">
        <v>0</v>
      </c>
      <c r="M66" s="21">
        <v>0</v>
      </c>
      <c r="N66" s="39">
        <v>22</v>
      </c>
      <c r="O66" s="19"/>
      <c r="P66" s="19"/>
      <c r="Q66" s="19"/>
      <c r="R66" s="19"/>
      <c r="S66" s="19"/>
      <c r="T66" s="19"/>
      <c r="U66" s="12"/>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row>
    <row r="67" spans="1:55" ht="15">
      <c r="A67" s="31">
        <v>23</v>
      </c>
      <c r="B67" s="21">
        <v>0</v>
      </c>
      <c r="C67" s="21">
        <v>0</v>
      </c>
      <c r="D67" s="21">
        <v>0.9420987374952327</v>
      </c>
      <c r="E67" s="21">
        <v>1.111500444600178</v>
      </c>
      <c r="F67" s="21">
        <v>1.0285388729540106</v>
      </c>
      <c r="G67" s="21">
        <v>1.0072425081601613</v>
      </c>
      <c r="H67" s="21">
        <v>0.5925716656000948</v>
      </c>
      <c r="I67" s="23">
        <v>0.8415003366001347</v>
      </c>
      <c r="J67" s="21">
        <v>0.8720429020086502</v>
      </c>
      <c r="K67" s="21">
        <v>0.8113249998546752</v>
      </c>
      <c r="L67" s="21">
        <v>0</v>
      </c>
      <c r="M67" s="21">
        <v>0</v>
      </c>
      <c r="N67" s="39">
        <v>23</v>
      </c>
      <c r="O67" s="19"/>
      <c r="P67" s="19"/>
      <c r="Q67" s="19"/>
      <c r="R67" s="19"/>
      <c r="S67" s="19"/>
      <c r="T67" s="19"/>
      <c r="U67" s="12"/>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row>
    <row r="68" spans="1:55" ht="15">
      <c r="A68" s="31">
        <v>24</v>
      </c>
      <c r="B68" s="21">
        <v>0.04866668613334112</v>
      </c>
      <c r="C68" s="21">
        <v>0.04523078732308416</v>
      </c>
      <c r="D68" s="21">
        <v>1.0330374502520172</v>
      </c>
      <c r="E68" s="21">
        <v>1.161652638574099</v>
      </c>
      <c r="F68" s="21">
        <v>1.1187220969733749</v>
      </c>
      <c r="G68" s="21">
        <v>1.0733337626668384</v>
      </c>
      <c r="H68" s="21">
        <v>0.00092307729230784</v>
      </c>
      <c r="I68" s="23">
        <v>0.14160005664002268</v>
      </c>
      <c r="J68" s="21">
        <v>0.9944655140652753</v>
      </c>
      <c r="K68" s="21">
        <v>0.8383101944790073</v>
      </c>
      <c r="L68" s="21">
        <v>0</v>
      </c>
      <c r="M68" s="21">
        <v>0</v>
      </c>
      <c r="N68" s="39">
        <v>24</v>
      </c>
      <c r="O68" s="19"/>
      <c r="P68" s="19"/>
      <c r="Q68" s="19"/>
      <c r="R68" s="19"/>
      <c r="S68" s="19"/>
      <c r="T68" s="19"/>
      <c r="U68" s="12"/>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row>
    <row r="69" spans="1:55" ht="15">
      <c r="A69" s="31">
        <v>25</v>
      </c>
      <c r="B69" s="21">
        <v>0.4638690380066316</v>
      </c>
      <c r="C69" s="21">
        <v>0</v>
      </c>
      <c r="D69" s="21">
        <v>0.8298142854140863</v>
      </c>
      <c r="E69" s="21">
        <v>1.1202290195201792</v>
      </c>
      <c r="F69" s="21">
        <v>1.166182284654732</v>
      </c>
      <c r="G69" s="21">
        <v>0</v>
      </c>
      <c r="H69" s="21">
        <v>0.4012001604800642</v>
      </c>
      <c r="I69" s="23">
        <v>0.8235322443065147</v>
      </c>
      <c r="J69" s="21">
        <v>1.0218465625847788</v>
      </c>
      <c r="K69" s="21">
        <v>0</v>
      </c>
      <c r="L69" s="21">
        <v>0</v>
      </c>
      <c r="M69" s="21">
        <v>0</v>
      </c>
      <c r="N69" s="39">
        <v>25</v>
      </c>
      <c r="O69" s="19"/>
      <c r="P69" s="19"/>
      <c r="Q69" s="19"/>
      <c r="R69" s="19"/>
      <c r="S69" s="19"/>
      <c r="T69" s="19"/>
      <c r="U69" s="12"/>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row>
    <row r="70" spans="1:55" ht="15">
      <c r="A70" s="31">
        <v>26</v>
      </c>
      <c r="B70" s="21">
        <v>0.22517656065885955</v>
      </c>
      <c r="C70" s="21">
        <v>0</v>
      </c>
      <c r="D70" s="21">
        <v>0.07575003030001212</v>
      </c>
      <c r="E70" s="21">
        <v>0.9004289316001441</v>
      </c>
      <c r="F70" s="21">
        <v>0.5229475776000837</v>
      </c>
      <c r="G70" s="21">
        <v>0.9577603831041532</v>
      </c>
      <c r="H70" s="21">
        <v>0.5308423176000849</v>
      </c>
      <c r="I70" s="23">
        <v>0.27600011040004413</v>
      </c>
      <c r="J70" s="21">
        <v>0.9997245378208497</v>
      </c>
      <c r="K70" s="21">
        <v>0.7598403039361216</v>
      </c>
      <c r="L70" s="21">
        <v>0.3220466404465631</v>
      </c>
      <c r="M70" s="21">
        <v>0</v>
      </c>
      <c r="N70" s="39">
        <v>26</v>
      </c>
      <c r="O70" s="19"/>
      <c r="P70" s="19"/>
      <c r="Q70" s="19"/>
      <c r="R70" s="19"/>
      <c r="S70" s="19"/>
      <c r="T70" s="19"/>
      <c r="U70" s="12"/>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row>
    <row r="71" spans="1:55" ht="15">
      <c r="A71" s="31">
        <v>27</v>
      </c>
      <c r="B71" s="21">
        <v>0.7184153817057753</v>
      </c>
      <c r="C71" s="21">
        <v>0</v>
      </c>
      <c r="D71" s="21">
        <v>1.0666817453540167</v>
      </c>
      <c r="E71" s="21">
        <v>0.7561431596001209</v>
      </c>
      <c r="F71" s="21">
        <v>0.6731136713073242</v>
      </c>
      <c r="G71" s="21">
        <v>1.235345948683834</v>
      </c>
      <c r="H71" s="21">
        <v>0.5767926835472621</v>
      </c>
      <c r="I71" s="23">
        <v>0.4673335202667414</v>
      </c>
      <c r="J71" s="21">
        <v>0.19891533380342163</v>
      </c>
      <c r="K71" s="21">
        <v>0.4476775984258781</v>
      </c>
      <c r="L71" s="21">
        <v>0.37632015052806017</v>
      </c>
      <c r="M71" s="21">
        <v>0</v>
      </c>
      <c r="N71" s="39">
        <v>27</v>
      </c>
      <c r="O71" s="19"/>
      <c r="P71" s="19"/>
      <c r="Q71" s="19"/>
      <c r="R71" s="19"/>
      <c r="S71" s="19"/>
      <c r="T71" s="19"/>
      <c r="U71" s="12"/>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row>
    <row r="72" spans="1:55" ht="15">
      <c r="A72" s="31">
        <v>28</v>
      </c>
      <c r="B72" s="21">
        <v>0.6745077324896601</v>
      </c>
      <c r="C72" s="21">
        <v>0</v>
      </c>
      <c r="D72" s="21">
        <v>1.102</v>
      </c>
      <c r="E72" s="21">
        <v>0.9285961161192976</v>
      </c>
      <c r="F72" s="21">
        <v>0.2292632496000367</v>
      </c>
      <c r="G72" s="21">
        <v>1.139619503466849</v>
      </c>
      <c r="H72" s="21">
        <v>0.6728752691501076</v>
      </c>
      <c r="I72" s="23">
        <v>0.439454721236434</v>
      </c>
      <c r="J72" s="21">
        <v>1.0755656476175635</v>
      </c>
      <c r="K72" s="21">
        <v>0.04177779448889557</v>
      </c>
      <c r="L72" s="21">
        <v>0.5142582702194372</v>
      </c>
      <c r="M72" s="21">
        <v>0</v>
      </c>
      <c r="N72" s="39">
        <v>28</v>
      </c>
      <c r="O72" s="19"/>
      <c r="P72" s="19"/>
      <c r="Q72" s="19"/>
      <c r="R72" s="19"/>
      <c r="S72" s="19"/>
      <c r="T72" s="19"/>
      <c r="U72" s="12"/>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row>
    <row r="73" spans="1:55" ht="15">
      <c r="A73" s="31">
        <v>29</v>
      </c>
      <c r="B73" s="21">
        <v>0.5739663312814478</v>
      </c>
      <c r="C73" s="21"/>
      <c r="D73" s="21">
        <v>1.038835858572318</v>
      </c>
      <c r="E73" s="21">
        <v>0.7762993759403112</v>
      </c>
      <c r="F73" s="21">
        <v>0.6375351387349857</v>
      </c>
      <c r="G73" s="21">
        <v>0.9710003884001553</v>
      </c>
      <c r="H73" s="21">
        <v>0.4313685936000691</v>
      </c>
      <c r="I73" s="23">
        <v>0.5773335642667591</v>
      </c>
      <c r="J73" s="21">
        <v>1.0797213621211028</v>
      </c>
      <c r="K73" s="21">
        <v>0.23805414927571378</v>
      </c>
      <c r="L73" s="21">
        <v>0.2955790656000473</v>
      </c>
      <c r="M73" s="21">
        <v>0</v>
      </c>
      <c r="N73" s="39">
        <v>29</v>
      </c>
      <c r="O73" s="19"/>
      <c r="P73" s="19"/>
      <c r="Q73" s="19"/>
      <c r="R73" s="19"/>
      <c r="S73" s="19"/>
      <c r="T73" s="19"/>
      <c r="U73" s="12"/>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row>
    <row r="74" spans="1:55" ht="15">
      <c r="A74" s="31">
        <v>30</v>
      </c>
      <c r="B74" s="21">
        <v>0.1056000422400169</v>
      </c>
      <c r="C74" s="21"/>
      <c r="D74" s="21">
        <v>0.40430785403083386</v>
      </c>
      <c r="E74" s="21">
        <v>1.050250420100168</v>
      </c>
      <c r="F74" s="21">
        <v>1.2522202811078926</v>
      </c>
      <c r="G74" s="21">
        <v>1.2111068674214704</v>
      </c>
      <c r="H74" s="21">
        <v>0.3335173747862603</v>
      </c>
      <c r="I74" s="23">
        <v>0.9921180439060411</v>
      </c>
      <c r="J74" s="21">
        <v>0.9742578154457004</v>
      </c>
      <c r="K74" s="21">
        <v>0</v>
      </c>
      <c r="L74" s="21">
        <v>0.5488617580062417</v>
      </c>
      <c r="M74" s="21">
        <v>0.324947498400052</v>
      </c>
      <c r="N74" s="39">
        <v>30</v>
      </c>
      <c r="O74" s="19"/>
      <c r="P74" s="19"/>
      <c r="Q74" s="19"/>
      <c r="R74" s="19"/>
      <c r="S74" s="19"/>
      <c r="T74" s="19"/>
      <c r="U74" s="12"/>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row>
    <row r="75" spans="1:55" ht="15">
      <c r="A75" s="31">
        <v>31</v>
      </c>
      <c r="B75" s="21">
        <v>0</v>
      </c>
      <c r="C75" s="21"/>
      <c r="D75" s="21">
        <v>0.35520014208005685</v>
      </c>
      <c r="E75" s="21"/>
      <c r="F75" s="21">
        <v>0.764930538530355</v>
      </c>
      <c r="G75" s="21"/>
      <c r="H75" s="21">
        <v>0.7491265132428382</v>
      </c>
      <c r="I75" s="23">
        <v>0.5074287744000812</v>
      </c>
      <c r="J75" s="21" t="s">
        <v>22</v>
      </c>
      <c r="K75" s="21">
        <v>0.7621717334401219</v>
      </c>
      <c r="L75" s="21" t="s">
        <v>22</v>
      </c>
      <c r="M75" s="21">
        <v>0</v>
      </c>
      <c r="N75" s="39">
        <v>31</v>
      </c>
      <c r="O75" s="19"/>
      <c r="P75" s="19"/>
      <c r="Q75" s="19"/>
      <c r="R75" s="19"/>
      <c r="S75" s="19"/>
      <c r="T75" s="19"/>
      <c r="U75" s="12"/>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row>
    <row r="76" spans="1:55" ht="15">
      <c r="A76" s="19"/>
      <c r="B76" s="19"/>
      <c r="C76" s="19"/>
      <c r="D76" s="19"/>
      <c r="E76" s="19"/>
      <c r="F76" s="19"/>
      <c r="G76" s="19"/>
      <c r="H76" s="19"/>
      <c r="I76" s="20" t="s">
        <v>22</v>
      </c>
      <c r="J76" s="21" t="s">
        <v>22</v>
      </c>
      <c r="K76" s="19"/>
      <c r="L76" s="19"/>
      <c r="M76" s="19"/>
      <c r="N76" s="39"/>
      <c r="O76" s="19"/>
      <c r="P76" s="19"/>
      <c r="Q76" s="19"/>
      <c r="R76" s="19"/>
      <c r="S76" s="19"/>
      <c r="T76" s="19"/>
      <c r="U76" s="12"/>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row>
    <row r="77" spans="1:55" ht="15">
      <c r="A77" s="19"/>
      <c r="B77" s="32" t="s">
        <v>7</v>
      </c>
      <c r="C77" s="32" t="s">
        <v>8</v>
      </c>
      <c r="D77" s="32" t="s">
        <v>9</v>
      </c>
      <c r="E77" s="32" t="s">
        <v>10</v>
      </c>
      <c r="F77" s="32" t="s">
        <v>11</v>
      </c>
      <c r="G77" s="32" t="s">
        <v>12</v>
      </c>
      <c r="H77" s="32" t="s">
        <v>1</v>
      </c>
      <c r="I77" s="33" t="s">
        <v>2</v>
      </c>
      <c r="J77" s="34" t="s">
        <v>3</v>
      </c>
      <c r="K77" s="34" t="s">
        <v>4</v>
      </c>
      <c r="L77" s="34" t="s">
        <v>5</v>
      </c>
      <c r="M77" s="34" t="s">
        <v>6</v>
      </c>
      <c r="N77" s="39"/>
      <c r="O77" s="19"/>
      <c r="P77" s="19"/>
      <c r="Q77" s="19"/>
      <c r="R77" s="19"/>
      <c r="S77" s="19"/>
      <c r="T77" s="19"/>
      <c r="U77" s="12"/>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row>
    <row r="78" spans="1:55" ht="15">
      <c r="A78" s="19"/>
      <c r="B78" s="21">
        <f>AVERAGE(B45:B75)</f>
        <v>0.20715023173130379</v>
      </c>
      <c r="C78" s="21">
        <f>AVERAGE(C45:C73)</f>
        <v>0.19848865526259066</v>
      </c>
      <c r="D78" s="21">
        <f>AVERAGE(D45:D75)</f>
        <v>0.650210457622823</v>
      </c>
      <c r="E78" s="21">
        <f>AVERAGE(E45:E74)</f>
        <v>0.8880491170446987</v>
      </c>
      <c r="F78" s="21">
        <f>AVERAGE(F45:F75)</f>
        <v>0.8535179111619732</v>
      </c>
      <c r="G78" s="21">
        <f>AVERAGE(G45:G74)</f>
        <v>0.831893424205559</v>
      </c>
      <c r="H78" s="21">
        <f>AVERAGE(H45:H75)</f>
        <v>0.6920071280867921</v>
      </c>
      <c r="I78" s="23">
        <f>AVERAGE(I45:I75)</f>
        <v>0.6856723397316776</v>
      </c>
      <c r="J78" s="21">
        <f>AVERAGE(J45:J74)</f>
        <v>0.6357304622469393</v>
      </c>
      <c r="K78" s="21">
        <f>AVERAGE(K45:K75)</f>
        <v>0.5549348466310685</v>
      </c>
      <c r="L78" s="21">
        <f>AVERAGE(L45:L74)</f>
        <v>0.29585714434587307</v>
      </c>
      <c r="M78" s="21">
        <f>AVERAGE(M45:M75)</f>
        <v>0.04177576537989284</v>
      </c>
      <c r="N78" s="39"/>
      <c r="O78" s="48">
        <f>AVERAGE(B78:M78)</f>
        <v>0.5446072902875992</v>
      </c>
      <c r="P78" s="36" t="s">
        <v>35</v>
      </c>
      <c r="Q78" s="36"/>
      <c r="R78" s="36"/>
      <c r="S78" s="36"/>
      <c r="T78" s="19"/>
      <c r="U78" s="12"/>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row>
    <row r="79" spans="1:55" ht="15">
      <c r="A79" s="19"/>
      <c r="B79" s="19"/>
      <c r="C79" s="19"/>
      <c r="D79" s="19"/>
      <c r="E79" s="19"/>
      <c r="F79" s="19"/>
      <c r="G79" s="19"/>
      <c r="H79" s="19"/>
      <c r="I79" s="20"/>
      <c r="J79" s="19"/>
      <c r="K79" s="19"/>
      <c r="L79" s="19"/>
      <c r="M79" s="19"/>
      <c r="N79" s="39"/>
      <c r="O79" s="19"/>
      <c r="P79" s="19"/>
      <c r="Q79" s="19"/>
      <c r="R79" s="19"/>
      <c r="S79" s="19"/>
      <c r="T79" s="19"/>
      <c r="U79" s="12"/>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row>
    <row r="80" spans="1:55" ht="15">
      <c r="A80" s="18" t="s">
        <v>24</v>
      </c>
      <c r="B80" s="18"/>
      <c r="C80" s="19"/>
      <c r="D80" s="19"/>
      <c r="E80" s="19"/>
      <c r="F80" s="19"/>
      <c r="G80" s="19"/>
      <c r="H80" s="19"/>
      <c r="I80" s="20"/>
      <c r="J80" s="19"/>
      <c r="K80" s="19"/>
      <c r="L80" s="19"/>
      <c r="M80" s="19"/>
      <c r="N80" s="39"/>
      <c r="O80" s="19"/>
      <c r="P80" s="19"/>
      <c r="Q80" s="19"/>
      <c r="R80" s="19"/>
      <c r="S80" s="19"/>
      <c r="T80" s="19"/>
      <c r="U80" s="12"/>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row>
    <row r="81" spans="1:55" ht="15">
      <c r="A81" s="19"/>
      <c r="B81" s="32" t="s">
        <v>7</v>
      </c>
      <c r="C81" s="32" t="s">
        <v>8</v>
      </c>
      <c r="D81" s="32" t="s">
        <v>9</v>
      </c>
      <c r="E81" s="32" t="s">
        <v>10</v>
      </c>
      <c r="F81" s="32" t="s">
        <v>11</v>
      </c>
      <c r="G81" s="32" t="s">
        <v>12</v>
      </c>
      <c r="H81" s="32" t="s">
        <v>1</v>
      </c>
      <c r="I81" s="33" t="s">
        <v>2</v>
      </c>
      <c r="J81" s="34" t="s">
        <v>3</v>
      </c>
      <c r="K81" s="34" t="s">
        <v>4</v>
      </c>
      <c r="L81" s="34" t="s">
        <v>5</v>
      </c>
      <c r="M81" s="34" t="s">
        <v>6</v>
      </c>
      <c r="N81" s="39"/>
      <c r="O81" s="19"/>
      <c r="P81" s="19"/>
      <c r="Q81" s="19"/>
      <c r="R81" s="19"/>
      <c r="S81" s="19"/>
      <c r="T81" s="19"/>
      <c r="U81" s="12"/>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row>
    <row r="82" spans="1:55" ht="15">
      <c r="A82" s="19"/>
      <c r="B82" s="19"/>
      <c r="C82" s="19"/>
      <c r="D82" s="19"/>
      <c r="E82" s="19"/>
      <c r="F82" s="19"/>
      <c r="G82" s="19"/>
      <c r="H82" s="19"/>
      <c r="I82" s="20"/>
      <c r="J82" s="19"/>
      <c r="K82" s="19"/>
      <c r="L82" s="19"/>
      <c r="M82" s="19"/>
      <c r="N82" s="39"/>
      <c r="O82" s="19"/>
      <c r="P82" s="19"/>
      <c r="Q82" s="19"/>
      <c r="R82" s="19"/>
      <c r="S82" s="19"/>
      <c r="T82" s="19"/>
      <c r="U82" s="12"/>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row>
    <row r="83" spans="1:55" ht="15">
      <c r="A83" s="35">
        <v>1</v>
      </c>
      <c r="B83" s="21">
        <v>4.166665</v>
      </c>
      <c r="C83" s="21">
        <v>0</v>
      </c>
      <c r="D83" s="21">
        <v>0.9999996</v>
      </c>
      <c r="E83" s="21">
        <v>8.0833301</v>
      </c>
      <c r="F83" s="2">
        <v>7.9166635</v>
      </c>
      <c r="G83" s="21">
        <v>9.0833297</v>
      </c>
      <c r="H83" s="21">
        <v>7.7499969</v>
      </c>
      <c r="I83" s="23">
        <v>8.6666632</v>
      </c>
      <c r="J83" s="21">
        <v>7.8333302</v>
      </c>
      <c r="K83" s="21">
        <v>7.1666638</v>
      </c>
      <c r="L83" s="21">
        <v>5.3333312</v>
      </c>
      <c r="M83" s="55">
        <v>0.4999998</v>
      </c>
      <c r="N83" s="39">
        <v>1</v>
      </c>
      <c r="O83" s="19"/>
      <c r="P83" s="19"/>
      <c r="Q83" s="19"/>
      <c r="R83" s="19"/>
      <c r="S83" s="19"/>
      <c r="T83" s="19"/>
      <c r="U83" s="12"/>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row>
    <row r="84" spans="1:55" ht="15">
      <c r="A84" s="35">
        <v>2</v>
      </c>
      <c r="B84" s="21">
        <v>5.0833313</v>
      </c>
      <c r="C84" s="21">
        <v>0</v>
      </c>
      <c r="D84" s="21">
        <v>7.1666638</v>
      </c>
      <c r="E84" s="21">
        <v>7.3333303999999995</v>
      </c>
      <c r="F84" s="21">
        <v>7.1666638</v>
      </c>
      <c r="G84" s="21">
        <v>8.7499965</v>
      </c>
      <c r="H84" s="21">
        <v>6.8333306</v>
      </c>
      <c r="I84" s="23">
        <v>6.7499972999999995</v>
      </c>
      <c r="J84" s="21">
        <v>8.0833301</v>
      </c>
      <c r="K84" s="21">
        <v>7.1666638</v>
      </c>
      <c r="L84" s="21">
        <v>3.0833321</v>
      </c>
      <c r="M84" s="21">
        <v>0</v>
      </c>
      <c r="N84" s="39">
        <v>2</v>
      </c>
      <c r="O84" s="19"/>
      <c r="P84" s="19"/>
      <c r="Q84" s="19"/>
      <c r="R84" s="19"/>
      <c r="S84" s="19"/>
      <c r="T84" s="19"/>
      <c r="U84" s="12"/>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row>
    <row r="85" spans="1:55" ht="15">
      <c r="A85" s="35">
        <v>3</v>
      </c>
      <c r="B85" s="21">
        <v>0</v>
      </c>
      <c r="C85" s="21">
        <v>6.4166641</v>
      </c>
      <c r="D85" s="21">
        <v>5.9166643</v>
      </c>
      <c r="E85" s="21">
        <v>5.6666644</v>
      </c>
      <c r="F85" s="21">
        <v>7.6666636</v>
      </c>
      <c r="G85" s="21">
        <v>8.33333</v>
      </c>
      <c r="H85" s="21">
        <v>8.4166633</v>
      </c>
      <c r="I85" s="23">
        <v>1.8333325999999999</v>
      </c>
      <c r="J85" s="21">
        <v>7.4166637</v>
      </c>
      <c r="K85" s="21">
        <v>5.3333312</v>
      </c>
      <c r="L85" s="21">
        <v>0</v>
      </c>
      <c r="M85" s="21">
        <v>0</v>
      </c>
      <c r="N85" s="39">
        <v>3</v>
      </c>
      <c r="O85" s="19"/>
      <c r="P85" s="19"/>
      <c r="Q85" s="19"/>
      <c r="R85" s="19"/>
      <c r="S85" s="19"/>
      <c r="T85" s="19"/>
      <c r="U85" s="12"/>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row>
    <row r="86" spans="1:55" ht="15">
      <c r="A86" s="35">
        <v>4</v>
      </c>
      <c r="B86" s="21">
        <v>2.8333322</v>
      </c>
      <c r="C86" s="21">
        <v>0</v>
      </c>
      <c r="D86" s="21">
        <v>5.9166643</v>
      </c>
      <c r="E86" s="21">
        <v>5.4166644999999995</v>
      </c>
      <c r="F86" s="21">
        <v>6.0833309</v>
      </c>
      <c r="G86" s="21">
        <v>6.9999972</v>
      </c>
      <c r="H86" s="21">
        <v>7.9999968</v>
      </c>
      <c r="I86" s="23">
        <v>5.9166643</v>
      </c>
      <c r="J86" s="21">
        <v>4.3333316</v>
      </c>
      <c r="K86" s="21">
        <v>1.9166659</v>
      </c>
      <c r="L86" s="21">
        <v>5.2499979</v>
      </c>
      <c r="M86" s="21">
        <v>0</v>
      </c>
      <c r="N86" s="39">
        <v>4</v>
      </c>
      <c r="O86" s="19"/>
      <c r="P86" s="19"/>
      <c r="Q86" s="19"/>
      <c r="R86" s="19"/>
      <c r="S86" s="19"/>
      <c r="T86" s="19"/>
      <c r="U86" s="12"/>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row>
    <row r="87" spans="1:55" ht="15">
      <c r="A87" s="35">
        <v>5</v>
      </c>
      <c r="B87" s="21">
        <v>2.499999</v>
      </c>
      <c r="C87" s="21">
        <v>1.0833329</v>
      </c>
      <c r="D87" s="21">
        <v>0</v>
      </c>
      <c r="E87" s="21">
        <v>0.4999998</v>
      </c>
      <c r="F87" s="21">
        <v>7.8333302</v>
      </c>
      <c r="G87" s="21">
        <v>2.2499991</v>
      </c>
      <c r="H87" s="21">
        <v>9.166663</v>
      </c>
      <c r="I87" s="23">
        <v>9.4166629</v>
      </c>
      <c r="J87" s="21">
        <v>4.999998</v>
      </c>
      <c r="K87" s="21">
        <v>1.4999994</v>
      </c>
      <c r="L87" s="21">
        <v>4.6666647999999995</v>
      </c>
      <c r="M87" s="21">
        <v>0</v>
      </c>
      <c r="N87" s="39">
        <v>5</v>
      </c>
      <c r="O87" s="19"/>
      <c r="P87" s="19"/>
      <c r="Q87" s="19"/>
      <c r="R87" s="19"/>
      <c r="S87" s="19"/>
      <c r="T87" s="19"/>
      <c r="U87" s="12"/>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row>
    <row r="88" spans="1:55" ht="15">
      <c r="A88" s="35">
        <v>6</v>
      </c>
      <c r="B88" s="21">
        <v>0</v>
      </c>
      <c r="C88" s="21">
        <v>3.5833319</v>
      </c>
      <c r="D88" s="21">
        <v>5.9166643</v>
      </c>
      <c r="E88" s="21">
        <v>6.9999972</v>
      </c>
      <c r="F88" s="21">
        <v>8.8333298</v>
      </c>
      <c r="G88" s="21">
        <v>2.9166655</v>
      </c>
      <c r="H88" s="21">
        <v>6.3333308</v>
      </c>
      <c r="I88" s="23">
        <v>5.5833311</v>
      </c>
      <c r="J88" s="21">
        <v>0.5833330999999999</v>
      </c>
      <c r="K88" s="21">
        <v>3.4999986</v>
      </c>
      <c r="L88" s="21">
        <v>0.0833333</v>
      </c>
      <c r="M88" s="21">
        <v>0</v>
      </c>
      <c r="N88" s="39">
        <v>6</v>
      </c>
      <c r="O88" s="19"/>
      <c r="P88" s="19"/>
      <c r="Q88" s="19"/>
      <c r="R88" s="19"/>
      <c r="S88" s="19"/>
      <c r="T88" s="19"/>
      <c r="U88" s="12"/>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row>
    <row r="89" spans="1:55" ht="15">
      <c r="A89" s="35">
        <v>7</v>
      </c>
      <c r="B89" s="21">
        <v>0</v>
      </c>
      <c r="C89" s="21">
        <v>2.1666658</v>
      </c>
      <c r="D89" s="21">
        <v>6.3333308</v>
      </c>
      <c r="E89" s="21">
        <v>5.2499979</v>
      </c>
      <c r="F89" s="21">
        <v>7.9166635</v>
      </c>
      <c r="G89" s="21">
        <v>8.33333</v>
      </c>
      <c r="H89" s="21">
        <v>6.9999972</v>
      </c>
      <c r="I89" s="23">
        <v>7.1666638</v>
      </c>
      <c r="J89" s="21">
        <v>6.4166641</v>
      </c>
      <c r="K89" s="21">
        <v>4.0833317</v>
      </c>
      <c r="L89" s="21">
        <v>0</v>
      </c>
      <c r="M89" s="21">
        <v>0</v>
      </c>
      <c r="N89" s="39">
        <v>7</v>
      </c>
      <c r="O89" s="19"/>
      <c r="P89" s="19"/>
      <c r="Q89" s="19"/>
      <c r="R89" s="19"/>
      <c r="S89" s="19"/>
      <c r="T89" s="19"/>
      <c r="U89" s="12"/>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row>
    <row r="90" spans="1:55" ht="15">
      <c r="A90" s="35">
        <v>8</v>
      </c>
      <c r="B90" s="21">
        <v>2.2499991</v>
      </c>
      <c r="C90" s="21">
        <v>6.5833307</v>
      </c>
      <c r="D90" s="21">
        <v>0.915243609340687</v>
      </c>
      <c r="E90" s="21">
        <v>8.2499967</v>
      </c>
      <c r="F90" s="21">
        <v>6.1666642</v>
      </c>
      <c r="G90" s="21">
        <v>8.8333298</v>
      </c>
      <c r="H90" s="21">
        <v>4.2499983</v>
      </c>
      <c r="I90" s="23">
        <v>6.3333308</v>
      </c>
      <c r="J90" s="21">
        <v>1.3333328</v>
      </c>
      <c r="K90" s="21">
        <v>4.7499981</v>
      </c>
      <c r="L90" s="21">
        <v>3.8333318</v>
      </c>
      <c r="M90" s="21">
        <v>0</v>
      </c>
      <c r="N90" s="39">
        <v>8</v>
      </c>
      <c r="O90" s="19"/>
      <c r="P90" s="19"/>
      <c r="Q90" s="19"/>
      <c r="R90" s="19"/>
      <c r="S90" s="19"/>
      <c r="T90" s="19"/>
      <c r="U90" s="12"/>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row>
    <row r="91" spans="1:55" ht="15">
      <c r="A91" s="35">
        <v>9</v>
      </c>
      <c r="B91" s="21">
        <v>5.5833311</v>
      </c>
      <c r="C91" s="21">
        <v>2.1666658</v>
      </c>
      <c r="D91" s="21">
        <v>4.166665</v>
      </c>
      <c r="E91" s="54">
        <v>8.4999966</v>
      </c>
      <c r="F91" s="21">
        <v>4.7499981</v>
      </c>
      <c r="G91" s="21">
        <v>6.0833309</v>
      </c>
      <c r="H91" s="21">
        <v>6.666664</v>
      </c>
      <c r="I91" s="23">
        <v>5.9999976</v>
      </c>
      <c r="J91" s="21">
        <v>2.5833323</v>
      </c>
      <c r="K91" s="21">
        <v>0.0833333</v>
      </c>
      <c r="L91" s="21">
        <v>3.6666651999999997</v>
      </c>
      <c r="M91" s="21">
        <v>0</v>
      </c>
      <c r="N91" s="39">
        <v>9</v>
      </c>
      <c r="O91" s="19"/>
      <c r="P91" s="19"/>
      <c r="Q91" s="19"/>
      <c r="R91" s="19"/>
      <c r="S91" s="19"/>
      <c r="T91" s="19"/>
      <c r="U91" s="12"/>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row r="92" spans="1:55" ht="15">
      <c r="A92" s="35">
        <v>10</v>
      </c>
      <c r="B92" s="21">
        <v>3.9999984</v>
      </c>
      <c r="C92" s="21">
        <v>0.4166665</v>
      </c>
      <c r="D92" s="21">
        <v>1.9166659</v>
      </c>
      <c r="E92" s="21">
        <v>7.3333303999999995</v>
      </c>
      <c r="F92" s="21">
        <v>7.2499971</v>
      </c>
      <c r="G92" s="21">
        <v>6.7499972999999995</v>
      </c>
      <c r="H92" s="21">
        <v>9.166663</v>
      </c>
      <c r="I92" s="23">
        <v>2.9166655</v>
      </c>
      <c r="J92" s="21">
        <v>6.2499975</v>
      </c>
      <c r="K92" s="21">
        <v>4.7499981</v>
      </c>
      <c r="L92" s="21">
        <v>5.0833313</v>
      </c>
      <c r="M92" s="21">
        <v>0</v>
      </c>
      <c r="N92" s="39">
        <v>10</v>
      </c>
      <c r="O92" s="19"/>
      <c r="P92" s="19"/>
      <c r="Q92" s="19"/>
      <c r="R92" s="19"/>
      <c r="S92" s="19"/>
      <c r="T92" s="19"/>
      <c r="U92" s="12"/>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row>
    <row r="93" spans="1:55" ht="15">
      <c r="A93" s="35">
        <v>11</v>
      </c>
      <c r="B93" s="21">
        <v>0</v>
      </c>
      <c r="C93" s="21">
        <v>0</v>
      </c>
      <c r="D93" s="21">
        <v>7.9166635</v>
      </c>
      <c r="E93" s="21">
        <v>6.9999972</v>
      </c>
      <c r="F93" s="21">
        <v>7.3333303999999995</v>
      </c>
      <c r="G93" s="2">
        <v>5.4999978</v>
      </c>
      <c r="H93" s="21">
        <v>7.5833303</v>
      </c>
      <c r="I93" s="23">
        <v>1.1666661999999999</v>
      </c>
      <c r="J93" s="21">
        <v>1.666666</v>
      </c>
      <c r="K93" s="21">
        <v>4.8333314</v>
      </c>
      <c r="L93" s="21">
        <v>4.2499983</v>
      </c>
      <c r="M93" s="21">
        <v>0</v>
      </c>
      <c r="N93" s="39">
        <v>11</v>
      </c>
      <c r="O93" s="19"/>
      <c r="P93" s="19"/>
      <c r="Q93" s="19"/>
      <c r="R93" s="19"/>
      <c r="S93" s="19"/>
      <c r="T93" s="19"/>
      <c r="U93" s="12"/>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row>
    <row r="94" spans="1:55" ht="15">
      <c r="A94" s="35">
        <v>12</v>
      </c>
      <c r="B94" s="21">
        <v>0</v>
      </c>
      <c r="C94" s="21">
        <v>0</v>
      </c>
      <c r="D94" s="21">
        <v>5.4999978</v>
      </c>
      <c r="E94" s="21">
        <v>4.166665</v>
      </c>
      <c r="F94" s="21">
        <v>6.9999972</v>
      </c>
      <c r="G94" s="21">
        <v>6.5833307</v>
      </c>
      <c r="H94" s="21">
        <v>4.2499983</v>
      </c>
      <c r="I94" s="23">
        <v>8.1666634</v>
      </c>
      <c r="J94" s="21">
        <v>3.8333318</v>
      </c>
      <c r="K94" s="52">
        <v>0.9166662999999999</v>
      </c>
      <c r="L94" s="21">
        <v>5.7499977</v>
      </c>
      <c r="M94" s="21">
        <v>0</v>
      </c>
      <c r="N94" s="39">
        <v>12</v>
      </c>
      <c r="O94" s="19"/>
      <c r="P94" s="19"/>
      <c r="Q94" s="19"/>
      <c r="R94" s="19"/>
      <c r="S94" s="19"/>
      <c r="T94" s="19"/>
      <c r="U94" s="12"/>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row>
    <row r="95" spans="1:55" ht="15">
      <c r="A95" s="35">
        <v>13</v>
      </c>
      <c r="B95" s="21">
        <v>1.0833329</v>
      </c>
      <c r="C95" s="21">
        <v>3.9999984</v>
      </c>
      <c r="D95" s="21">
        <v>2.1666658</v>
      </c>
      <c r="E95" s="21">
        <v>8.0833301</v>
      </c>
      <c r="F95" s="21">
        <v>6.9999972</v>
      </c>
      <c r="G95" s="21">
        <v>5.7499977</v>
      </c>
      <c r="H95" s="21">
        <v>0.3333332</v>
      </c>
      <c r="I95" s="23">
        <v>3.4999986</v>
      </c>
      <c r="J95" s="21">
        <v>7.0833305</v>
      </c>
      <c r="K95" s="21">
        <v>7.4166637</v>
      </c>
      <c r="L95" s="21">
        <v>5.7499977</v>
      </c>
      <c r="M95" s="21">
        <v>0</v>
      </c>
      <c r="N95" s="39">
        <v>13</v>
      </c>
      <c r="O95" s="19"/>
      <c r="P95" s="19"/>
      <c r="Q95" s="19"/>
      <c r="R95" s="19"/>
      <c r="S95" s="19"/>
      <c r="T95" s="19"/>
      <c r="U95" s="12"/>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row>
    <row r="96" spans="1:55" ht="15">
      <c r="A96" s="35">
        <v>14</v>
      </c>
      <c r="B96" s="21">
        <v>0</v>
      </c>
      <c r="C96" s="21">
        <v>0.4999998</v>
      </c>
      <c r="D96" s="21">
        <v>0.36306397501282406</v>
      </c>
      <c r="E96" s="21">
        <v>1.5833327</v>
      </c>
      <c r="F96" s="21">
        <v>6.9166639</v>
      </c>
      <c r="G96" s="21">
        <v>9.4999962</v>
      </c>
      <c r="H96" s="21">
        <v>0</v>
      </c>
      <c r="I96" s="23">
        <v>8.2499967</v>
      </c>
      <c r="J96" s="21">
        <v>4.4999982</v>
      </c>
      <c r="K96" s="21">
        <v>7.515</v>
      </c>
      <c r="L96" s="21">
        <v>2.0833325</v>
      </c>
      <c r="M96" s="21">
        <v>0</v>
      </c>
      <c r="N96" s="39">
        <v>14</v>
      </c>
      <c r="O96" s="19"/>
      <c r="P96" s="19"/>
      <c r="Q96" s="19"/>
      <c r="R96" s="19"/>
      <c r="S96" s="19"/>
      <c r="T96" s="19"/>
      <c r="U96" s="12"/>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row>
    <row r="97" spans="1:55" ht="15">
      <c r="A97" s="35">
        <v>15</v>
      </c>
      <c r="B97" s="21">
        <v>0</v>
      </c>
      <c r="C97" s="21">
        <v>5.0833313</v>
      </c>
      <c r="D97" s="21">
        <v>6.5833307</v>
      </c>
      <c r="E97" s="21">
        <v>8.9999964</v>
      </c>
      <c r="F97" s="21">
        <v>6.5833307</v>
      </c>
      <c r="G97" s="21">
        <v>4.9166647</v>
      </c>
      <c r="H97" s="21">
        <v>10.1666626</v>
      </c>
      <c r="I97" s="23">
        <v>8.33333</v>
      </c>
      <c r="J97" s="21">
        <v>7.9999968</v>
      </c>
      <c r="K97" s="21">
        <v>7.0833313</v>
      </c>
      <c r="L97" s="21">
        <v>4.4999982</v>
      </c>
      <c r="M97" s="21">
        <v>0</v>
      </c>
      <c r="N97" s="39">
        <v>15</v>
      </c>
      <c r="O97" s="19"/>
      <c r="P97" s="19"/>
      <c r="Q97" s="19"/>
      <c r="R97" s="19"/>
      <c r="S97" s="19"/>
      <c r="T97" s="19"/>
      <c r="U97" s="12"/>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row>
    <row r="98" spans="1:55" ht="15">
      <c r="A98" s="35">
        <v>16</v>
      </c>
      <c r="B98" s="21">
        <v>5.2499979</v>
      </c>
      <c r="C98" s="21">
        <v>5.833331</v>
      </c>
      <c r="D98" s="21">
        <v>4.166665</v>
      </c>
      <c r="E98" s="21">
        <v>6.2499975</v>
      </c>
      <c r="F98" s="21">
        <v>1.2499995</v>
      </c>
      <c r="G98" s="21">
        <v>1.3333328</v>
      </c>
      <c r="H98" s="21">
        <v>2.3333323999999998</v>
      </c>
      <c r="I98" s="23">
        <v>6.4166641</v>
      </c>
      <c r="J98" s="21">
        <v>6.4999974</v>
      </c>
      <c r="K98" s="21">
        <v>6.4999974</v>
      </c>
      <c r="L98" s="21">
        <v>5.4999978</v>
      </c>
      <c r="M98" s="21">
        <v>0</v>
      </c>
      <c r="N98" s="39">
        <v>16</v>
      </c>
      <c r="O98" s="19"/>
      <c r="P98" s="19"/>
      <c r="Q98" s="19"/>
      <c r="R98" s="19"/>
      <c r="S98" s="19"/>
      <c r="T98" s="19"/>
      <c r="U98" s="12"/>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row>
    <row r="99" spans="1:55" ht="15">
      <c r="A99" s="35">
        <v>17</v>
      </c>
      <c r="B99" s="21">
        <v>0</v>
      </c>
      <c r="C99" s="21">
        <v>4.7499981</v>
      </c>
      <c r="D99" s="21">
        <v>0</v>
      </c>
      <c r="E99" s="21">
        <v>6.4999974</v>
      </c>
      <c r="F99" s="21">
        <v>5.3333312</v>
      </c>
      <c r="G99" s="21">
        <v>6.5833307</v>
      </c>
      <c r="H99" s="21">
        <v>8.1666634</v>
      </c>
      <c r="I99" s="23">
        <v>6.4166641</v>
      </c>
      <c r="J99" s="21">
        <v>1.666666</v>
      </c>
      <c r="K99" s="21">
        <v>2.3333323999999998</v>
      </c>
      <c r="L99" s="21">
        <v>0</v>
      </c>
      <c r="M99" s="21">
        <v>0</v>
      </c>
      <c r="N99" s="39">
        <v>17</v>
      </c>
      <c r="O99" s="19"/>
      <c r="P99" s="19"/>
      <c r="Q99" s="19"/>
      <c r="R99" s="19"/>
      <c r="S99" s="19"/>
      <c r="T99" s="19"/>
      <c r="U99" s="12"/>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row>
    <row r="100" spans="1:55" ht="15">
      <c r="A100" s="35">
        <v>18</v>
      </c>
      <c r="B100" s="21">
        <v>0.3333332</v>
      </c>
      <c r="C100" s="21">
        <v>0</v>
      </c>
      <c r="D100" s="21">
        <v>2.2499991</v>
      </c>
      <c r="E100" s="21">
        <v>7.9166635</v>
      </c>
      <c r="F100" s="21">
        <v>0.833333</v>
      </c>
      <c r="G100" s="21">
        <v>7.2499971</v>
      </c>
      <c r="H100" s="21">
        <v>1.7499993</v>
      </c>
      <c r="I100" s="23">
        <v>0.1666666</v>
      </c>
      <c r="J100" s="21">
        <v>5.2499979</v>
      </c>
      <c r="K100" s="21">
        <v>2.6666656</v>
      </c>
      <c r="L100" s="21">
        <v>0</v>
      </c>
      <c r="M100" s="21">
        <v>0</v>
      </c>
      <c r="N100" s="39">
        <v>18</v>
      </c>
      <c r="O100" s="19"/>
      <c r="P100" s="19"/>
      <c r="Q100" s="19"/>
      <c r="R100" s="19"/>
      <c r="S100" s="19"/>
      <c r="T100" s="19"/>
      <c r="U100" s="12"/>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row>
    <row r="101" spans="1:55" ht="15">
      <c r="A101" s="35">
        <v>19</v>
      </c>
      <c r="B101" s="21">
        <v>2.0833325</v>
      </c>
      <c r="C101" s="21">
        <v>2.3333323999999998</v>
      </c>
      <c r="D101" s="21">
        <v>8.0833301</v>
      </c>
      <c r="E101" s="21">
        <v>7.3333303999999995</v>
      </c>
      <c r="F101" s="50">
        <v>8.7499965</v>
      </c>
      <c r="G101" s="21">
        <v>1.7499993</v>
      </c>
      <c r="H101" s="21">
        <v>7.7499969</v>
      </c>
      <c r="I101" s="23">
        <v>9.8333294</v>
      </c>
      <c r="J101" s="21">
        <v>5.4999978</v>
      </c>
      <c r="K101" s="21">
        <v>3.2499987</v>
      </c>
      <c r="L101" s="21">
        <v>0</v>
      </c>
      <c r="M101" s="21">
        <v>1.4166661</v>
      </c>
      <c r="N101" s="39">
        <v>19</v>
      </c>
      <c r="O101" s="19"/>
      <c r="P101" s="19"/>
      <c r="Q101" s="19"/>
      <c r="R101" s="19"/>
      <c r="S101" s="19"/>
      <c r="T101" s="19"/>
      <c r="U101" s="12"/>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row>
    <row r="102" spans="1:55" ht="15">
      <c r="A102" s="35">
        <v>20</v>
      </c>
      <c r="B102" s="21">
        <v>5.2499979</v>
      </c>
      <c r="C102" s="21">
        <v>5.0833313</v>
      </c>
      <c r="D102" s="21">
        <v>6.5833307</v>
      </c>
      <c r="E102" s="21">
        <v>7.9999968</v>
      </c>
      <c r="F102" s="21">
        <v>9.7499961</v>
      </c>
      <c r="G102" s="21">
        <v>5.6666644</v>
      </c>
      <c r="H102" s="21">
        <v>6.0833309</v>
      </c>
      <c r="I102" s="23">
        <v>7.3333303999999995</v>
      </c>
      <c r="J102" s="21">
        <v>3.1666654</v>
      </c>
      <c r="K102" s="21">
        <v>3.1666654</v>
      </c>
      <c r="L102" s="21">
        <v>0</v>
      </c>
      <c r="M102" s="21">
        <v>2.3333323999999998</v>
      </c>
      <c r="N102" s="39">
        <v>20</v>
      </c>
      <c r="O102" s="19"/>
      <c r="P102" s="19"/>
      <c r="Q102" s="19"/>
      <c r="R102" s="19"/>
      <c r="S102" s="19"/>
      <c r="T102" s="19"/>
      <c r="U102" s="12"/>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row>
    <row r="103" spans="1:55" ht="15">
      <c r="A103" s="35">
        <v>21</v>
      </c>
      <c r="B103" s="21">
        <v>0.0833333</v>
      </c>
      <c r="C103" s="21">
        <v>6.0833309</v>
      </c>
      <c r="D103" s="21">
        <v>6.9166639</v>
      </c>
      <c r="E103" s="21">
        <v>6.4999974</v>
      </c>
      <c r="F103" s="21">
        <v>8.5833299</v>
      </c>
      <c r="G103" s="21">
        <v>6.5833307</v>
      </c>
      <c r="H103" s="21">
        <v>7.2499971</v>
      </c>
      <c r="I103" s="23">
        <v>6.0833309</v>
      </c>
      <c r="J103" s="21">
        <v>4.3333316</v>
      </c>
      <c r="K103" s="21">
        <v>5.833331</v>
      </c>
      <c r="L103" s="21">
        <v>0</v>
      </c>
      <c r="M103" s="21">
        <v>0</v>
      </c>
      <c r="N103" s="39">
        <v>21</v>
      </c>
      <c r="O103" s="19"/>
      <c r="P103" s="19"/>
      <c r="Q103" s="19"/>
      <c r="R103" s="19"/>
      <c r="S103" s="19"/>
      <c r="T103" s="19"/>
      <c r="U103" s="12"/>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row>
    <row r="104" spans="1:55" ht="15">
      <c r="A104" s="35">
        <v>22</v>
      </c>
      <c r="B104" s="21">
        <v>0.833333</v>
      </c>
      <c r="C104" s="21">
        <v>4.4166649</v>
      </c>
      <c r="D104" s="21">
        <v>6.9999972</v>
      </c>
      <c r="E104" s="53">
        <v>11.1666622</v>
      </c>
      <c r="F104" s="21">
        <v>5.833331</v>
      </c>
      <c r="G104" s="21">
        <v>0.5833330999999999</v>
      </c>
      <c r="H104" s="21">
        <v>7.4166637</v>
      </c>
      <c r="I104" s="23">
        <v>5.9999976</v>
      </c>
      <c r="J104" s="21">
        <v>7.1666638</v>
      </c>
      <c r="K104" s="21">
        <v>6.4166641</v>
      </c>
      <c r="L104" s="21">
        <v>0</v>
      </c>
      <c r="M104" s="21">
        <v>0</v>
      </c>
      <c r="N104" s="39">
        <v>22</v>
      </c>
      <c r="O104" s="19"/>
      <c r="P104" s="19"/>
      <c r="Q104" s="19"/>
      <c r="R104" s="19"/>
      <c r="S104" s="19"/>
      <c r="T104" s="19"/>
      <c r="U104" s="12"/>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row>
    <row r="105" spans="1:55" ht="15">
      <c r="A105" s="35">
        <v>23</v>
      </c>
      <c r="B105" s="21">
        <v>0</v>
      </c>
      <c r="C105" s="21">
        <v>0</v>
      </c>
      <c r="D105" s="21">
        <v>5.0833313</v>
      </c>
      <c r="E105" s="21">
        <v>7.9999968</v>
      </c>
      <c r="F105" s="21">
        <v>8.6666632</v>
      </c>
      <c r="G105" s="21">
        <v>7.9166635</v>
      </c>
      <c r="H105" s="21">
        <v>5.2499979</v>
      </c>
      <c r="I105" s="23">
        <v>4.6666647999999995</v>
      </c>
      <c r="J105" s="21">
        <v>7.8333302</v>
      </c>
      <c r="K105" s="21">
        <v>6.4166641</v>
      </c>
      <c r="L105" s="21">
        <v>0</v>
      </c>
      <c r="M105" s="21">
        <v>0</v>
      </c>
      <c r="N105" s="39">
        <v>23</v>
      </c>
      <c r="O105" s="19"/>
      <c r="P105" s="19"/>
      <c r="Q105" s="19"/>
      <c r="R105" s="19"/>
      <c r="S105" s="19"/>
      <c r="T105" s="19"/>
      <c r="U105" s="12"/>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row>
    <row r="106" spans="1:55" ht="15">
      <c r="A106" s="35">
        <v>24</v>
      </c>
      <c r="B106" s="21">
        <v>1.4999994</v>
      </c>
      <c r="C106" s="21">
        <v>1.0833329</v>
      </c>
      <c r="D106" s="21">
        <v>6.7499972999999995</v>
      </c>
      <c r="E106" s="21">
        <v>7.6666636</v>
      </c>
      <c r="F106" s="21">
        <v>8.0833301</v>
      </c>
      <c r="G106" s="21">
        <v>6.7499972999999995</v>
      </c>
      <c r="H106" s="21">
        <v>1.0833329</v>
      </c>
      <c r="I106" s="23">
        <v>0.4166665</v>
      </c>
      <c r="J106" s="21">
        <v>7.1666638</v>
      </c>
      <c r="K106" s="21">
        <v>5.9166643</v>
      </c>
      <c r="L106" s="21">
        <v>0</v>
      </c>
      <c r="M106" s="21">
        <v>0</v>
      </c>
      <c r="N106" s="39">
        <v>24</v>
      </c>
      <c r="O106" s="19"/>
      <c r="P106" s="19"/>
      <c r="Q106" s="19"/>
      <c r="R106" s="19"/>
      <c r="S106" s="19"/>
      <c r="T106" s="19"/>
      <c r="U106" s="12"/>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row>
    <row r="107" spans="1:55" ht="15">
      <c r="A107" s="35">
        <v>25</v>
      </c>
      <c r="B107" s="21">
        <v>5.0833313</v>
      </c>
      <c r="C107" s="21">
        <v>0.0833333</v>
      </c>
      <c r="D107" s="21">
        <v>7.1666638</v>
      </c>
      <c r="E107" s="21">
        <v>8.7499965</v>
      </c>
      <c r="F107" s="21">
        <v>8.2499967</v>
      </c>
      <c r="G107" s="21">
        <v>0</v>
      </c>
      <c r="H107" s="21">
        <v>7.499997</v>
      </c>
      <c r="I107" s="50">
        <v>7.8333302</v>
      </c>
      <c r="J107" s="21">
        <v>6.4999974</v>
      </c>
      <c r="K107" s="21">
        <v>0</v>
      </c>
      <c r="L107" s="21">
        <v>0</v>
      </c>
      <c r="M107" s="21">
        <v>0</v>
      </c>
      <c r="N107" s="39">
        <v>25</v>
      </c>
      <c r="O107" s="19"/>
      <c r="P107" s="19"/>
      <c r="Q107" s="19"/>
      <c r="R107" s="19"/>
      <c r="S107" s="19"/>
      <c r="T107" s="19"/>
      <c r="U107" s="12"/>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row>
    <row r="108" spans="1:55" ht="15">
      <c r="A108" s="35">
        <v>26</v>
      </c>
      <c r="B108" s="21">
        <v>2.8333322</v>
      </c>
      <c r="C108" s="21">
        <v>0</v>
      </c>
      <c r="D108" s="21">
        <v>1.3333328</v>
      </c>
      <c r="E108" s="21">
        <v>6.9999972</v>
      </c>
      <c r="F108" s="21">
        <v>1.5833327</v>
      </c>
      <c r="G108" s="21">
        <v>6.2499975</v>
      </c>
      <c r="H108" s="21">
        <v>6.3333308</v>
      </c>
      <c r="I108" s="23">
        <v>2.9166655</v>
      </c>
      <c r="J108" s="21">
        <v>2.4166657</v>
      </c>
      <c r="K108" s="21">
        <v>4.166665</v>
      </c>
      <c r="L108" s="21">
        <v>3.5833319</v>
      </c>
      <c r="M108" s="21">
        <v>0</v>
      </c>
      <c r="N108" s="39">
        <v>26</v>
      </c>
      <c r="O108" s="19"/>
      <c r="P108" s="19"/>
      <c r="Q108" s="19"/>
      <c r="R108" s="19"/>
      <c r="S108" s="19"/>
      <c r="T108" s="19"/>
      <c r="U108" s="12"/>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row>
    <row r="109" spans="1:55" ht="15">
      <c r="A109" s="35">
        <v>27</v>
      </c>
      <c r="B109" s="21">
        <v>4.4166649</v>
      </c>
      <c r="C109" s="21">
        <v>0</v>
      </c>
      <c r="D109" s="21">
        <v>7.5833303</v>
      </c>
      <c r="E109" s="21">
        <v>6.9999972</v>
      </c>
      <c r="F109" s="21">
        <v>8.0833301</v>
      </c>
      <c r="G109" s="21">
        <v>9.166663</v>
      </c>
      <c r="H109" s="21">
        <v>8.8333298</v>
      </c>
      <c r="I109" s="23">
        <v>2.9999988</v>
      </c>
      <c r="J109" s="21">
        <v>4.9166647</v>
      </c>
      <c r="K109" s="21">
        <v>5.1666646</v>
      </c>
      <c r="L109" s="21">
        <v>2.0833325</v>
      </c>
      <c r="M109" s="21">
        <v>0</v>
      </c>
      <c r="N109" s="39">
        <v>27</v>
      </c>
      <c r="O109" s="19"/>
      <c r="P109" s="19"/>
      <c r="Q109" s="19"/>
      <c r="R109" s="19"/>
      <c r="S109" s="19"/>
      <c r="T109" s="19"/>
      <c r="U109" s="12"/>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row>
    <row r="110" spans="1:55" ht="15">
      <c r="A110" s="35">
        <v>28</v>
      </c>
      <c r="B110" s="21">
        <v>5.5833311</v>
      </c>
      <c r="C110" s="21">
        <v>0</v>
      </c>
      <c r="D110" s="21">
        <v>6.318</v>
      </c>
      <c r="E110" s="21">
        <v>3.9166651</v>
      </c>
      <c r="F110" s="21">
        <v>3.1666654</v>
      </c>
      <c r="G110" s="21">
        <v>5.2499979</v>
      </c>
      <c r="H110" s="21">
        <v>7.9999968</v>
      </c>
      <c r="I110" s="23">
        <v>5.4999978</v>
      </c>
      <c r="J110" s="21">
        <v>7.6666636</v>
      </c>
      <c r="K110" s="21">
        <v>2.2499991</v>
      </c>
      <c r="L110" s="21">
        <v>5.1666646</v>
      </c>
      <c r="M110" s="21">
        <v>0</v>
      </c>
      <c r="N110" s="39">
        <v>28</v>
      </c>
      <c r="O110" s="19"/>
      <c r="P110" s="19"/>
      <c r="Q110" s="19"/>
      <c r="R110" s="19"/>
      <c r="S110" s="19"/>
      <c r="T110" s="19"/>
      <c r="U110" s="12"/>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row>
    <row r="111" spans="1:55" ht="15">
      <c r="A111" s="35">
        <v>29</v>
      </c>
      <c r="B111" s="21">
        <v>4.9166647</v>
      </c>
      <c r="C111" s="21">
        <v>0</v>
      </c>
      <c r="D111" s="21">
        <v>6.5833307</v>
      </c>
      <c r="E111" s="21">
        <v>8.9166631</v>
      </c>
      <c r="F111" s="21">
        <v>7.1666638</v>
      </c>
      <c r="G111" s="21">
        <v>3.9999984</v>
      </c>
      <c r="H111" s="21">
        <v>3.1666654</v>
      </c>
      <c r="I111" s="23">
        <v>5.9999976</v>
      </c>
      <c r="J111" s="21">
        <v>7.1666638</v>
      </c>
      <c r="K111" s="21">
        <v>3.0833321</v>
      </c>
      <c r="L111" s="21">
        <v>1.5833327</v>
      </c>
      <c r="M111" s="21">
        <v>0</v>
      </c>
      <c r="N111" s="39">
        <v>29</v>
      </c>
      <c r="O111" s="19"/>
      <c r="P111" s="19"/>
      <c r="Q111" s="19"/>
      <c r="R111" s="19"/>
      <c r="S111" s="19"/>
      <c r="T111" s="19"/>
      <c r="U111" s="12"/>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row>
    <row r="112" spans="1:55" ht="15">
      <c r="A112" s="35">
        <v>30</v>
      </c>
      <c r="B112" s="21">
        <v>0.833333</v>
      </c>
      <c r="C112" s="21"/>
      <c r="D112" s="21">
        <v>1.0833329</v>
      </c>
      <c r="E112" s="21">
        <v>7.9999968</v>
      </c>
      <c r="F112" s="21">
        <v>7.5833303</v>
      </c>
      <c r="G112" s="21">
        <v>7.8333302</v>
      </c>
      <c r="H112" s="21">
        <v>4.8333314</v>
      </c>
      <c r="I112" s="23">
        <v>5.6666644</v>
      </c>
      <c r="J112" s="21">
        <v>8.4166633</v>
      </c>
      <c r="K112" s="21">
        <v>0</v>
      </c>
      <c r="L112" s="21">
        <v>5.4166644999999995</v>
      </c>
      <c r="M112" s="21">
        <v>3.1666654</v>
      </c>
      <c r="N112" s="39">
        <v>30</v>
      </c>
      <c r="O112" s="19"/>
      <c r="P112" s="19"/>
      <c r="Q112" s="19"/>
      <c r="R112" s="19"/>
      <c r="S112" s="19"/>
      <c r="T112" s="19"/>
      <c r="U112" s="12"/>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row>
    <row r="113" spans="1:55" ht="15">
      <c r="A113" s="35">
        <v>31</v>
      </c>
      <c r="B113" s="21">
        <v>0</v>
      </c>
      <c r="C113" s="21"/>
      <c r="D113" s="21">
        <v>0.4166665</v>
      </c>
      <c r="E113" s="21"/>
      <c r="F113" s="21">
        <v>3.5833319</v>
      </c>
      <c r="G113" s="21"/>
      <c r="H113" s="21">
        <v>8.5833299</v>
      </c>
      <c r="I113" s="23">
        <v>6.4166641</v>
      </c>
      <c r="J113" s="21"/>
      <c r="K113" s="21">
        <v>5.833331</v>
      </c>
      <c r="L113" s="21"/>
      <c r="M113" s="21">
        <v>0</v>
      </c>
      <c r="N113" s="39">
        <v>31</v>
      </c>
      <c r="O113" s="19"/>
      <c r="P113" s="19"/>
      <c r="Q113" s="19"/>
      <c r="R113" s="19"/>
      <c r="S113" s="19"/>
      <c r="T113" s="19"/>
      <c r="U113" s="12"/>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row>
    <row r="114" spans="1:55" ht="15">
      <c r="A114" s="19"/>
      <c r="B114" s="21"/>
      <c r="C114" s="19"/>
      <c r="D114" s="19"/>
      <c r="E114" s="19"/>
      <c r="F114" s="19"/>
      <c r="G114" s="19"/>
      <c r="H114" s="19"/>
      <c r="I114" s="20"/>
      <c r="J114" s="19"/>
      <c r="K114" s="19"/>
      <c r="L114" s="19"/>
      <c r="M114" s="19"/>
      <c r="N114" s="38"/>
      <c r="O114" s="19"/>
      <c r="P114" s="19"/>
      <c r="Q114" s="19"/>
      <c r="R114" s="19"/>
      <c r="S114" s="19"/>
      <c r="T114" s="19"/>
      <c r="U114" s="12"/>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row>
    <row r="115" spans="1:55" ht="15">
      <c r="A115" s="19"/>
      <c r="B115" s="32" t="s">
        <v>7</v>
      </c>
      <c r="C115" s="32" t="s">
        <v>8</v>
      </c>
      <c r="D115" s="32" t="s">
        <v>9</v>
      </c>
      <c r="E115" s="32" t="s">
        <v>10</v>
      </c>
      <c r="F115" s="32" t="s">
        <v>11</v>
      </c>
      <c r="G115" s="32" t="s">
        <v>12</v>
      </c>
      <c r="H115" s="32" t="s">
        <v>1</v>
      </c>
      <c r="I115" s="33" t="s">
        <v>2</v>
      </c>
      <c r="J115" s="34" t="s">
        <v>3</v>
      </c>
      <c r="K115" s="34" t="s">
        <v>4</v>
      </c>
      <c r="L115" s="34" t="s">
        <v>5</v>
      </c>
      <c r="M115" s="34" t="s">
        <v>6</v>
      </c>
      <c r="N115" s="19"/>
      <c r="O115" s="19"/>
      <c r="P115" s="19"/>
      <c r="Q115" s="19"/>
      <c r="R115" s="19"/>
      <c r="S115" s="19"/>
      <c r="T115" s="19"/>
      <c r="U115" s="12"/>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row>
    <row r="116" spans="1:55" ht="15">
      <c r="A116" s="19"/>
      <c r="B116" s="19"/>
      <c r="C116" s="19"/>
      <c r="D116" s="19"/>
      <c r="E116" s="19"/>
      <c r="F116" s="19"/>
      <c r="G116" s="19"/>
      <c r="H116" s="19"/>
      <c r="I116" s="20"/>
      <c r="J116" s="19"/>
      <c r="K116" s="19"/>
      <c r="L116" s="19"/>
      <c r="M116" s="19"/>
      <c r="N116" s="19"/>
      <c r="O116" s="19"/>
      <c r="P116" s="19"/>
      <c r="Q116" s="19"/>
      <c r="R116" s="19"/>
      <c r="S116" s="19"/>
      <c r="T116" s="19"/>
      <c r="U116" s="12"/>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row>
    <row r="117" spans="1:55" ht="15">
      <c r="A117" s="19"/>
      <c r="B117" s="21">
        <f>AVERAGE(B83:B113)</f>
        <v>2.145160432258064</v>
      </c>
      <c r="C117" s="21">
        <f>AVERAGE(C83:C111)</f>
        <v>2.126435931034483</v>
      </c>
      <c r="D117" s="21">
        <f>AVERAGE(D83:D113)</f>
        <v>4.48697596723721</v>
      </c>
      <c r="E117" s="21">
        <f>AVERAGE(E83:E112)</f>
        <v>6.869441696666666</v>
      </c>
      <c r="F117" s="21">
        <f>AVERAGE(F45:F113)</f>
        <v>3.654431089796558</v>
      </c>
      <c r="G117" s="21">
        <f>AVERAGE(G83:G112)</f>
        <v>5.9166643</v>
      </c>
      <c r="H117" s="21">
        <f>AVERAGE(H83:H113)</f>
        <v>6.137094319354838</v>
      </c>
      <c r="I117" s="23">
        <f>AVERAGE(I83:I113)</f>
        <v>5.634406348387096</v>
      </c>
      <c r="J117" s="21">
        <f>AVERAGE(J83:J112)</f>
        <v>5.352775636666668</v>
      </c>
      <c r="K117" s="21">
        <f>AVERAGE(K83:K113)</f>
        <v>4.22628875483871</v>
      </c>
      <c r="L117" s="21">
        <f>AVERAGE(L83:L112)</f>
        <v>2.5555545333333334</v>
      </c>
      <c r="M117" s="21">
        <f>AVERAGE(M83:M113)</f>
        <v>0.23924721612903224</v>
      </c>
      <c r="N117" s="19"/>
      <c r="O117" s="48">
        <f>AVERAGE(B117:M117)</f>
        <v>4.112039685475222</v>
      </c>
      <c r="P117" s="36" t="s">
        <v>34</v>
      </c>
      <c r="Q117" s="36"/>
      <c r="R117" s="36"/>
      <c r="S117" s="36"/>
      <c r="T117" s="19"/>
      <c r="U117" s="12"/>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row>
    <row r="118" spans="1:55" ht="15">
      <c r="A118" s="19"/>
      <c r="B118" s="19"/>
      <c r="C118" s="19"/>
      <c r="D118" s="19"/>
      <c r="E118" s="19"/>
      <c r="F118" s="19"/>
      <c r="G118" s="19"/>
      <c r="H118" s="19"/>
      <c r="I118" s="20"/>
      <c r="J118" s="19"/>
      <c r="K118" s="19"/>
      <c r="L118" s="19"/>
      <c r="M118" s="19"/>
      <c r="N118" s="19"/>
      <c r="O118" s="19"/>
      <c r="P118" s="19"/>
      <c r="Q118" s="19"/>
      <c r="R118" s="19"/>
      <c r="S118" s="19"/>
      <c r="T118" s="19"/>
      <c r="U118" s="12"/>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row>
    <row r="119" spans="1:55" ht="18.75">
      <c r="A119" s="42" t="s">
        <v>33</v>
      </c>
      <c r="B119" s="42"/>
      <c r="C119" s="42"/>
      <c r="D119" s="19"/>
      <c r="E119" s="19"/>
      <c r="F119" s="19"/>
      <c r="G119" s="19"/>
      <c r="H119" s="19"/>
      <c r="I119" s="20"/>
      <c r="J119" s="19"/>
      <c r="K119" s="19"/>
      <c r="L119" s="19"/>
      <c r="M119" s="19"/>
      <c r="N119" s="19"/>
      <c r="O119" s="19"/>
      <c r="P119" s="19"/>
      <c r="Q119" s="19"/>
      <c r="R119" s="19"/>
      <c r="S119" s="19"/>
      <c r="T119" s="19"/>
      <c r="U119" s="12"/>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row>
    <row r="120" spans="1:55" ht="15">
      <c r="A120" s="12"/>
      <c r="B120" s="12"/>
      <c r="C120" s="12"/>
      <c r="D120" s="12"/>
      <c r="E120" s="12"/>
      <c r="F120" s="44"/>
      <c r="G120" s="12"/>
      <c r="H120" s="12"/>
      <c r="I120" s="14"/>
      <c r="J120" s="12"/>
      <c r="K120" s="12"/>
      <c r="L120" s="12"/>
      <c r="M120" s="12"/>
      <c r="N120" s="12"/>
      <c r="O120" s="12"/>
      <c r="P120" s="12"/>
      <c r="Q120" s="12"/>
      <c r="R120" s="12"/>
      <c r="S120" s="12"/>
      <c r="T120" s="12"/>
      <c r="U120" s="12"/>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row>
    <row r="121" spans="1:55" ht="15">
      <c r="A121" s="12"/>
      <c r="B121" s="32" t="s">
        <v>7</v>
      </c>
      <c r="C121" s="32" t="s">
        <v>8</v>
      </c>
      <c r="D121" s="32" t="s">
        <v>9</v>
      </c>
      <c r="E121" s="32" t="s">
        <v>10</v>
      </c>
      <c r="F121" s="32" t="s">
        <v>11</v>
      </c>
      <c r="G121" s="32" t="s">
        <v>12</v>
      </c>
      <c r="H121" s="32" t="s">
        <v>1</v>
      </c>
      <c r="I121" s="33" t="s">
        <v>2</v>
      </c>
      <c r="J121" s="34" t="s">
        <v>3</v>
      </c>
      <c r="K121" s="34" t="s">
        <v>4</v>
      </c>
      <c r="L121" s="34" t="s">
        <v>5</v>
      </c>
      <c r="M121" s="34" t="s">
        <v>6</v>
      </c>
      <c r="N121" s="12"/>
      <c r="O121" s="12"/>
      <c r="P121" s="12"/>
      <c r="Q121" s="12"/>
      <c r="R121" s="12"/>
      <c r="S121" s="12"/>
      <c r="T121" s="12"/>
      <c r="U121" s="12"/>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row>
    <row r="122" spans="1:55" ht="15.75">
      <c r="A122" s="43" t="s">
        <v>29</v>
      </c>
      <c r="B122" s="44">
        <f aca="true" t="shared" si="1" ref="B122:M122">B19/2.8</f>
        <v>10.12857142857143</v>
      </c>
      <c r="C122" s="44">
        <f t="shared" si="1"/>
        <v>9.753214285714286</v>
      </c>
      <c r="D122" s="44">
        <f t="shared" si="1"/>
        <v>39.20071428571429</v>
      </c>
      <c r="E122" s="44">
        <f t="shared" si="1"/>
        <v>68.57357142857143</v>
      </c>
      <c r="F122" s="44">
        <f t="shared" si="1"/>
        <v>67.78714285714287</v>
      </c>
      <c r="G122" s="44">
        <f t="shared" si="1"/>
        <v>58.478571428571435</v>
      </c>
      <c r="H122" s="44">
        <f t="shared" si="1"/>
        <v>54.09464285714283</v>
      </c>
      <c r="I122" s="17">
        <f t="shared" si="1"/>
        <v>48.64500000000001</v>
      </c>
      <c r="J122" s="44">
        <f t="shared" si="1"/>
        <v>41.808928571428595</v>
      </c>
      <c r="K122" s="44">
        <f t="shared" si="1"/>
        <v>33.77821428571427</v>
      </c>
      <c r="L122" s="44">
        <f t="shared" si="1"/>
        <v>17.16464285714283</v>
      </c>
      <c r="M122" s="44">
        <f t="shared" si="1"/>
        <v>6.89857142857144</v>
      </c>
      <c r="N122" s="12"/>
      <c r="O122" s="12"/>
      <c r="P122" s="12"/>
      <c r="Q122" s="12"/>
      <c r="R122" s="12"/>
      <c r="S122" s="12"/>
      <c r="T122" s="12"/>
      <c r="U122" s="12"/>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row>
    <row r="123" spans="1:55" ht="15.75">
      <c r="A123" s="43" t="s">
        <v>30</v>
      </c>
      <c r="B123" s="12">
        <v>2.37</v>
      </c>
      <c r="C123" s="12">
        <v>2.57</v>
      </c>
      <c r="D123" s="12">
        <v>7.22</v>
      </c>
      <c r="E123" s="12">
        <v>10.37</v>
      </c>
      <c r="F123" s="12">
        <v>9.67</v>
      </c>
      <c r="G123" s="12">
        <v>8.38</v>
      </c>
      <c r="H123" s="12">
        <v>8.02</v>
      </c>
      <c r="I123" s="14">
        <v>7.45</v>
      </c>
      <c r="J123" s="12">
        <v>6.22</v>
      </c>
      <c r="K123" s="12">
        <v>5.27</v>
      </c>
      <c r="L123" s="12">
        <v>3.1</v>
      </c>
      <c r="M123" s="12">
        <v>1.67</v>
      </c>
      <c r="N123" s="12"/>
      <c r="O123" s="12"/>
      <c r="P123" s="47" t="s">
        <v>32</v>
      </c>
      <c r="Q123" s="12"/>
      <c r="R123" s="12"/>
      <c r="S123" s="12"/>
      <c r="T123" s="12"/>
      <c r="U123" s="12"/>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row>
    <row r="124" spans="1:55" ht="15">
      <c r="A124" s="12"/>
      <c r="B124" s="12"/>
      <c r="C124" s="12"/>
      <c r="D124" s="12"/>
      <c r="E124" s="12"/>
      <c r="F124" s="12"/>
      <c r="G124" s="12"/>
      <c r="H124" s="12"/>
      <c r="I124" s="14"/>
      <c r="J124" s="12"/>
      <c r="K124" s="12"/>
      <c r="L124" s="12"/>
      <c r="M124" s="12"/>
      <c r="N124" s="12"/>
      <c r="O124" s="12"/>
      <c r="P124" s="12"/>
      <c r="Q124" s="12"/>
      <c r="R124" s="12"/>
      <c r="S124" s="12"/>
      <c r="T124" s="12"/>
      <c r="U124" s="12"/>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row>
    <row r="125" spans="1:55" ht="15">
      <c r="A125" s="10"/>
      <c r="B125" s="45">
        <f aca="true" t="shared" si="2" ref="B125:M125">B122/B123</f>
        <v>4.273658830620857</v>
      </c>
      <c r="C125" s="45">
        <f t="shared" si="2"/>
        <v>3.7950250138966095</v>
      </c>
      <c r="D125" s="45">
        <f t="shared" si="2"/>
        <v>5.429461812425802</v>
      </c>
      <c r="E125" s="45">
        <f t="shared" si="2"/>
        <v>6.612687698030032</v>
      </c>
      <c r="F125" s="45">
        <f t="shared" si="2"/>
        <v>7.010045797015809</v>
      </c>
      <c r="G125" s="45">
        <f t="shared" si="2"/>
        <v>6.978349812478691</v>
      </c>
      <c r="H125" s="45">
        <f t="shared" si="2"/>
        <v>6.744967937299605</v>
      </c>
      <c r="I125" s="46">
        <f t="shared" si="2"/>
        <v>6.529530201342283</v>
      </c>
      <c r="J125" s="45">
        <f t="shared" si="2"/>
        <v>6.721692696371157</v>
      </c>
      <c r="K125" s="45">
        <f t="shared" si="2"/>
        <v>6.409528327460014</v>
      </c>
      <c r="L125" s="45">
        <f t="shared" si="2"/>
        <v>5.536981566820268</v>
      </c>
      <c r="M125" s="45">
        <f t="shared" si="2"/>
        <v>4.130881094952958</v>
      </c>
      <c r="N125" s="10"/>
      <c r="O125" s="49">
        <f>AVERAGE(B125:M125)</f>
        <v>5.847734232392841</v>
      </c>
      <c r="P125" s="36" t="s">
        <v>31</v>
      </c>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row>
    <row r="126" spans="1:55" ht="15">
      <c r="A126" s="10"/>
      <c r="B126" s="10"/>
      <c r="C126" s="10"/>
      <c r="D126" s="10"/>
      <c r="E126" s="10"/>
      <c r="F126" s="10"/>
      <c r="G126" s="10"/>
      <c r="H126" s="10"/>
      <c r="I126" s="11"/>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row>
    <row r="127" spans="1:55" ht="15">
      <c r="A127" s="10"/>
      <c r="B127" s="10"/>
      <c r="C127" s="10"/>
      <c r="D127" s="10"/>
      <c r="E127" s="10"/>
      <c r="F127" s="10"/>
      <c r="G127" s="10"/>
      <c r="H127" s="10"/>
      <c r="I127" s="11"/>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row>
    <row r="128" spans="1:55" ht="15">
      <c r="A128" s="10"/>
      <c r="B128" s="10"/>
      <c r="C128" s="10"/>
      <c r="D128" s="10"/>
      <c r="E128" s="10"/>
      <c r="F128" s="10"/>
      <c r="G128" s="10"/>
      <c r="H128" s="10"/>
      <c r="I128" s="11"/>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row>
    <row r="129" spans="1:55" ht="15">
      <c r="A129" s="10"/>
      <c r="B129" s="10"/>
      <c r="C129" s="10"/>
      <c r="D129" s="10"/>
      <c r="E129" s="10"/>
      <c r="F129" s="10"/>
      <c r="G129" s="10"/>
      <c r="H129" s="10"/>
      <c r="I129" s="11"/>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row>
    <row r="130" spans="1:55" ht="15">
      <c r="A130" s="10"/>
      <c r="B130" s="10"/>
      <c r="C130" s="10"/>
      <c r="D130" s="10"/>
      <c r="E130" s="10"/>
      <c r="F130" s="10"/>
      <c r="G130" s="10"/>
      <c r="H130" s="10"/>
      <c r="I130" s="11"/>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row>
    <row r="131" spans="1:55" ht="15">
      <c r="A131" s="10"/>
      <c r="B131" s="10"/>
      <c r="C131" s="10"/>
      <c r="D131" s="10"/>
      <c r="E131" s="10"/>
      <c r="F131" s="10"/>
      <c r="G131" s="10"/>
      <c r="H131" s="10"/>
      <c r="I131" s="11"/>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row>
    <row r="132" spans="1:55" ht="15">
      <c r="A132" s="10"/>
      <c r="B132" s="10"/>
      <c r="C132" s="10"/>
      <c r="D132" s="10"/>
      <c r="E132" s="10"/>
      <c r="F132" s="10"/>
      <c r="G132" s="10"/>
      <c r="H132" s="10"/>
      <c r="I132" s="11"/>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row>
    <row r="133" spans="1:55" ht="15">
      <c r="A133" s="10"/>
      <c r="B133" s="10"/>
      <c r="C133" s="10"/>
      <c r="D133" s="10"/>
      <c r="E133" s="10"/>
      <c r="F133" s="10"/>
      <c r="G133" s="10"/>
      <c r="H133" s="10"/>
      <c r="I133" s="11"/>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row>
    <row r="134" spans="1:55" ht="15">
      <c r="A134" s="10"/>
      <c r="B134" s="10"/>
      <c r="C134" s="10"/>
      <c r="D134" s="10"/>
      <c r="E134" s="10"/>
      <c r="F134" s="10"/>
      <c r="G134" s="10"/>
      <c r="H134" s="10"/>
      <c r="I134" s="11"/>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row>
    <row r="135" spans="1:55" ht="15">
      <c r="A135" s="10"/>
      <c r="B135" s="10"/>
      <c r="C135" s="10"/>
      <c r="D135" s="10"/>
      <c r="E135" s="10"/>
      <c r="F135" s="10"/>
      <c r="G135" s="10"/>
      <c r="H135" s="10"/>
      <c r="I135" s="11"/>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row>
    <row r="136" spans="1:55" ht="15">
      <c r="A136" s="10"/>
      <c r="B136" s="10"/>
      <c r="C136" s="10"/>
      <c r="D136" s="10"/>
      <c r="E136" s="10"/>
      <c r="F136" s="10"/>
      <c r="G136" s="10"/>
      <c r="H136" s="10"/>
      <c r="I136" s="11"/>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row>
    <row r="137" spans="1:55" ht="15">
      <c r="A137" s="10"/>
      <c r="B137" s="10"/>
      <c r="C137" s="10"/>
      <c r="D137" s="10"/>
      <c r="E137" s="10"/>
      <c r="F137" s="10"/>
      <c r="G137" s="10"/>
      <c r="H137" s="10"/>
      <c r="I137" s="11"/>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row>
    <row r="138" spans="1:55" ht="15">
      <c r="A138" s="10"/>
      <c r="B138" s="10"/>
      <c r="C138" s="10"/>
      <c r="D138" s="10"/>
      <c r="E138" s="10"/>
      <c r="F138" s="10"/>
      <c r="G138" s="10"/>
      <c r="H138" s="10"/>
      <c r="I138" s="11"/>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row>
  </sheetData>
  <sheetProtection/>
  <dataValidations count="1">
    <dataValidation type="custom" allowBlank="1" showInputMessage="1" showErrorMessage="1" sqref="I121 I115 I34 I39 I43 I77 I81 I18:I24 I7:I8 I3:I5">
      <formula1>"()=&gt;0"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 Kwant</dc:creator>
  <cp:keywords/>
  <dc:description/>
  <cp:lastModifiedBy>Theo</cp:lastModifiedBy>
  <cp:lastPrinted>2011-12-03T13:30:31Z</cp:lastPrinted>
  <dcterms:created xsi:type="dcterms:W3CDTF">2000-07-31T16:38:04Z</dcterms:created>
  <dcterms:modified xsi:type="dcterms:W3CDTF">2012-01-01T20:57:55Z</dcterms:modified>
  <cp:category/>
  <cp:version/>
  <cp:contentType/>
  <cp:contentStatus/>
</cp:coreProperties>
</file>