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7.xml" ContentType="application/vnd.openxmlformats-officedocument.drawing+xml"/>
  <Override PartName="/xl/chartsheets/sheet11.xml" ContentType="application/vnd.openxmlformats-officedocument.spreadsheetml.chartsheet+xml"/>
  <Override PartName="/xl/drawings/drawing18.xml" ContentType="application/vnd.openxmlformats-officedocument.drawing+xml"/>
  <Override PartName="/xl/chartsheets/sheet12.xml" ContentType="application/vnd.openxmlformats-officedocument.spreadsheetml.chartsheet+xml"/>
  <Override PartName="/xl/drawings/drawing19.xml" ContentType="application/vnd.openxmlformats-officedocument.drawing+xml"/>
  <Override PartName="/xl/chartsheets/sheet13.xml" ContentType="application/vnd.openxmlformats-officedocument.spreadsheetml.chartsheet+xml"/>
  <Override PartName="/xl/drawings/drawing20.xml" ContentType="application/vnd.openxmlformats-officedocument.drawing+xml"/>
  <Override PartName="/xl/chartsheets/sheet14.xml" ContentType="application/vnd.openxmlformats-officedocument.spreadsheetml.chartsheet+xml"/>
  <Override PartName="/xl/drawings/drawing21.xml" ContentType="application/vnd.openxmlformats-officedocument.drawing+xml"/>
  <Override PartName="/xl/chartsheets/sheet15.xml" ContentType="application/vnd.openxmlformats-officedocument.spreadsheetml.chartsheet+xml"/>
  <Override PartName="/xl/drawings/drawing22.xml" ContentType="application/vnd.openxmlformats-officedocument.drawing+xml"/>
  <Override PartName="/xl/chartsheets/sheet16.xml" ContentType="application/vnd.openxmlformats-officedocument.spreadsheetml.chartsheet+xml"/>
  <Override PartName="/xl/drawings/drawing23.xml" ContentType="application/vnd.openxmlformats-officedocument.drawing+xml"/>
  <Override PartName="/xl/chartsheets/sheet17.xml" ContentType="application/vnd.openxmlformats-officedocument.spreadsheetml.chartsheet+xml"/>
  <Override PartName="/xl/drawings/drawing24.xml" ContentType="application/vnd.openxmlformats-officedocument.drawing+xml"/>
  <Override PartName="/xl/chartsheets/sheet18.xml" ContentType="application/vnd.openxmlformats-officedocument.spreadsheetml.chartsheet+xml"/>
  <Override PartName="/xl/drawings/drawing25.xml" ContentType="application/vnd.openxmlformats-officedocument.drawing+xml"/>
  <Override PartName="/xl/chartsheets/sheet19.xml" ContentType="application/vnd.openxmlformats-officedocument.spreadsheetml.chartsheet+xml"/>
  <Override PartName="/xl/drawings/drawing26.xml" ContentType="application/vnd.openxmlformats-officedocument.drawing+xml"/>
  <Override PartName="/xl/chartsheets/sheet20.xml" ContentType="application/vnd.openxmlformats-officedocument.spreadsheetml.chartsheet+xml"/>
  <Override PartName="/xl/drawings/drawing27.xml" ContentType="application/vnd.openxmlformats-officedocument.drawing+xml"/>
  <Override PartName="/xl/chartsheets/sheet21.xml" ContentType="application/vnd.openxmlformats-officedocument.spreadsheetml.chart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5"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TH versus PV" sheetId="11" r:id="rId11"/>
    <sheet name="JANUARI" sheetId="12" r:id="rId12"/>
    <sheet name="FEBRUARI" sheetId="13" r:id="rId13"/>
    <sheet name="MAART" sheetId="14" r:id="rId14"/>
    <sheet name="APRIL" sheetId="15" r:id="rId15"/>
    <sheet name="MEI" sheetId="16" r:id="rId16"/>
    <sheet name="JUNI" sheetId="17" r:id="rId17"/>
    <sheet name="JULI" sheetId="18" r:id="rId18"/>
    <sheet name="AUGUSTUS" sheetId="19" r:id="rId19"/>
    <sheet name="SEPTEMBER" sheetId="20" r:id="rId20"/>
    <sheet name="OKTOBER" sheetId="21" r:id="rId21"/>
    <sheet name="NOVEMBER" sheetId="22" r:id="rId22"/>
    <sheet name="DECEMBER" sheetId="23" r:id="rId23"/>
  </sheets>
  <definedNames/>
  <calcPr fullCalcOnLoad="1"/>
</workbook>
</file>

<file path=xl/sharedStrings.xml><?xml version="1.0" encoding="utf-8"?>
<sst xmlns="http://schemas.openxmlformats.org/spreadsheetml/2006/main" count="178" uniqueCount="36">
  <si>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</si>
  <si>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</si>
  <si>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</si>
  <si>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</si>
  <si>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</si>
  <si>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</si>
  <si>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</si>
  <si>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</si>
  <si>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</si>
  <si>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</si>
  <si>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</si>
  <si>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</si>
  <si>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</si>
  <si>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</si>
  <si>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</si>
  <si>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</si>
  <si>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</si>
  <si>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</si>
  <si>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</si>
  <si>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</si>
  <si>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</si>
  <si>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</si>
  <si>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GEMIDDELD AANTAL DRAAIUREN</t>
  </si>
  <si>
    <t xml:space="preserve"> </t>
  </si>
  <si>
    <t>GEMIDDELD DAGVERMOGEN</t>
  </si>
  <si>
    <t>DRAAIUREN</t>
  </si>
  <si>
    <t>CUMMULATIEF PER MAAND</t>
  </si>
  <si>
    <t>GEMIDDELDE ENERGIE PER DAG</t>
  </si>
  <si>
    <t>ENERGIE PER M2/PER DAG</t>
  </si>
  <si>
    <t>GESCHATTE ENERGIE PER JAAR</t>
  </si>
  <si>
    <t>TH</t>
  </si>
  <si>
    <t>PV</t>
  </si>
  <si>
    <t>GEMIDDELDE VERHOUDING TH/PV</t>
  </si>
  <si>
    <t>INFORMATIE VAN DE SITE VAN FLORIS WOUTERLOOD</t>
  </si>
  <si>
    <t>ENERGIEPRODUCTIE PER M2</t>
  </si>
  <si>
    <t>GEMIDDELD JAARVERMOGEN(kW)</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</si>
</sst>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s>
  <fonts count="37">
    <font>
      <sz val="10"/>
      <name val="Times New Roman"/>
      <family val="1"/>
    </font>
    <font>
      <sz val="10"/>
      <name val="Arial"/>
      <family val="0"/>
    </font>
    <font>
      <u val="single"/>
      <sz val="10"/>
      <color indexed="12"/>
      <name val="Arial"/>
      <family val="0"/>
    </font>
    <font>
      <u val="single"/>
      <sz val="10"/>
      <color indexed="36"/>
      <name val="Arial"/>
      <family val="0"/>
    </font>
    <font>
      <sz val="9.5"/>
      <name val="Arial"/>
      <family val="0"/>
    </font>
    <font>
      <b/>
      <sz val="19"/>
      <name val="Times New Roman"/>
      <family val="1"/>
    </font>
    <font>
      <b/>
      <sz val="10"/>
      <name val="Times New Roman"/>
      <family val="1"/>
    </font>
    <font>
      <b/>
      <sz val="10.5"/>
      <name val="Times New Roman"/>
      <family val="1"/>
    </font>
    <font>
      <b/>
      <sz val="9.5"/>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vertAlign val="superscript"/>
      <sz val="10"/>
      <name val="Times New Roman"/>
      <family val="1"/>
    </font>
    <font>
      <sz val="8"/>
      <name val="Times New Roman"/>
      <family val="1"/>
    </font>
    <font>
      <b/>
      <sz val="8.75"/>
      <name val="Times New Roman"/>
      <family val="1"/>
    </font>
    <font>
      <sz val="9.25"/>
      <name val="Arial"/>
      <family val="0"/>
    </font>
    <font>
      <b/>
      <sz val="9.25"/>
      <name val="Arial"/>
      <family val="2"/>
    </font>
    <font>
      <b/>
      <sz val="11.25"/>
      <name val="Arial"/>
      <family val="0"/>
    </font>
    <font>
      <b/>
      <sz val="9"/>
      <name val="Arial"/>
      <family val="2"/>
    </font>
    <font>
      <b/>
      <sz val="8.25"/>
      <name val="Arial"/>
      <family val="2"/>
    </font>
    <font>
      <b/>
      <sz val="16"/>
      <name val="Times New Roman"/>
      <family val="1"/>
    </font>
    <font>
      <b/>
      <sz val="13"/>
      <name val="Arial"/>
      <family val="2"/>
    </font>
    <font>
      <b/>
      <vertAlign val="superscript"/>
      <sz val="11.25"/>
      <name val="Arial"/>
      <family val="2"/>
    </font>
    <font>
      <b/>
      <sz val="10.25"/>
      <name val="Arial"/>
      <family val="2"/>
    </font>
    <font>
      <b/>
      <vertAlign val="superscript"/>
      <sz val="9.25"/>
      <name val="Arial"/>
      <family val="2"/>
    </font>
    <font>
      <b/>
      <vertAlign val="superscript"/>
      <sz val="10.25"/>
      <name val="Arial"/>
      <family val="2"/>
    </font>
    <font>
      <vertAlign val="superscript"/>
      <sz val="9.25"/>
      <name val="Arial"/>
      <family val="2"/>
    </font>
    <font>
      <sz val="11"/>
      <name val="Times New Roman"/>
      <family val="1"/>
    </font>
    <font>
      <b/>
      <sz val="8"/>
      <name val="Arial"/>
      <family val="2"/>
    </font>
    <font>
      <sz val="9"/>
      <name val="Times New Roman"/>
      <family val="1"/>
    </font>
    <font>
      <b/>
      <sz val="12"/>
      <name val="Times New Roman"/>
      <family val="1"/>
    </font>
    <font>
      <b/>
      <sz val="10"/>
      <color indexed="10"/>
      <name val="Arial"/>
      <family val="2"/>
    </font>
    <font>
      <b/>
      <sz val="11"/>
      <color indexed="10"/>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51">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1" fillId="0" borderId="0" xfId="0" applyFont="1" applyAlignment="1">
      <alignment/>
    </xf>
    <xf numFmtId="0" fontId="31" fillId="0" borderId="0" xfId="0" applyFont="1" applyAlignment="1" applyProtection="1">
      <alignment/>
      <protection locked="0"/>
    </xf>
    <xf numFmtId="0" fontId="1" fillId="0" borderId="0" xfId="0" applyFont="1" applyAlignment="1">
      <alignment/>
    </xf>
    <xf numFmtId="0" fontId="14"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6"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2" fillId="0" borderId="0" xfId="0" applyNumberFormat="1" applyFont="1" applyAlignment="1" applyProtection="1">
      <alignment horizontal="center"/>
      <protection/>
    </xf>
    <xf numFmtId="171" fontId="12" fillId="0" borderId="0" xfId="0" applyNumberFormat="1" applyFont="1" applyAlignment="1">
      <alignment horizontal="center"/>
    </xf>
    <xf numFmtId="49" fontId="12" fillId="0" borderId="0" xfId="0" applyNumberFormat="1" applyFont="1" applyAlignment="1">
      <alignment horizontal="center"/>
    </xf>
    <xf numFmtId="175" fontId="12" fillId="0" borderId="0" xfId="0" applyNumberFormat="1" applyFont="1" applyAlignment="1" applyProtection="1">
      <alignment horizontal="center"/>
      <protection locked="0"/>
    </xf>
    <xf numFmtId="175" fontId="12" fillId="0" borderId="0" xfId="0" applyNumberFormat="1" applyFont="1" applyAlignment="1">
      <alignment horizontal="center"/>
    </xf>
    <xf numFmtId="49" fontId="32" fillId="0" borderId="0" xfId="0" applyNumberFormat="1" applyFont="1" applyAlignment="1" applyProtection="1">
      <alignment horizontal="center"/>
      <protection/>
    </xf>
    <xf numFmtId="0" fontId="14" fillId="0" borderId="0" xfId="0" applyFont="1" applyAlignment="1">
      <alignment horizontal="center"/>
    </xf>
    <xf numFmtId="0" fontId="6" fillId="0" borderId="0" xfId="0" applyNumberFormat="1" applyFont="1" applyAlignment="1">
      <alignment horizontal="center"/>
    </xf>
    <xf numFmtId="171" fontId="32" fillId="0" borderId="0" xfId="0" applyNumberFormat="1" applyFont="1" applyAlignment="1">
      <alignment horizontal="center"/>
    </xf>
    <xf numFmtId="175" fontId="32" fillId="0" borderId="0" xfId="0" applyNumberFormat="1" applyFont="1" applyAlignment="1" applyProtection="1">
      <alignment horizontal="center"/>
      <protection locked="0"/>
    </xf>
    <xf numFmtId="175" fontId="32" fillId="0" borderId="0" xfId="0" applyNumberFormat="1" applyFont="1" applyAlignment="1">
      <alignment horizontal="center"/>
    </xf>
    <xf numFmtId="0" fontId="6" fillId="0" borderId="0" xfId="0" applyFont="1" applyAlignment="1">
      <alignment horizontal="center"/>
    </xf>
    <xf numFmtId="0" fontId="32" fillId="0" borderId="0" xfId="0" applyFont="1" applyAlignment="1">
      <alignment horizontal="center"/>
    </xf>
    <xf numFmtId="0" fontId="14" fillId="0" borderId="0" xfId="0" applyFont="1" applyAlignment="1">
      <alignment horizontal="left"/>
    </xf>
    <xf numFmtId="2" fontId="6" fillId="0" borderId="0" xfId="0" applyNumberFormat="1" applyFont="1" applyAlignment="1">
      <alignment horizontal="center" vertical="center"/>
    </xf>
    <xf numFmtId="0" fontId="6"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3" fillId="0" borderId="0" xfId="0" applyNumberFormat="1" applyFont="1" applyAlignment="1">
      <alignment/>
    </xf>
    <xf numFmtId="0" fontId="11" fillId="0" borderId="0" xfId="0" applyFont="1" applyAlignment="1">
      <alignment/>
    </xf>
    <xf numFmtId="0" fontId="13" fillId="0" borderId="0" xfId="0" applyFont="1" applyAlignment="1">
      <alignment horizontal="center"/>
    </xf>
    <xf numFmtId="171" fontId="1" fillId="0" borderId="0" xfId="0" applyNumberFormat="1" applyFont="1" applyAlignment="1">
      <alignment/>
    </xf>
    <xf numFmtId="170" fontId="31" fillId="0" borderId="0" xfId="0" applyNumberFormat="1" applyFont="1" applyAlignment="1">
      <alignment/>
    </xf>
    <xf numFmtId="170" fontId="31" fillId="0" borderId="0" xfId="0" applyNumberFormat="1" applyFont="1" applyAlignment="1" applyProtection="1">
      <alignment/>
      <protection locked="0"/>
    </xf>
    <xf numFmtId="0" fontId="32" fillId="0" borderId="0" xfId="0" applyFont="1" applyAlignment="1">
      <alignment/>
    </xf>
    <xf numFmtId="171" fontId="35" fillId="0" borderId="0" xfId="0" applyNumberFormat="1" applyFont="1" applyAlignment="1">
      <alignment horizontal="center"/>
    </xf>
    <xf numFmtId="170" fontId="36" fillId="0" borderId="0" xfId="0" applyNumberFormat="1" applyFont="1" applyAlignment="1">
      <alignment horizontal="center"/>
    </xf>
    <xf numFmtId="171" fontId="0" fillId="0" borderId="0" xfId="0" applyNumberFormat="1"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(4.530718E en 52.140518N)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25"/>
          <c:w val="0.9005"/>
          <c:h val="0.866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SUMMARY!$B$12:$M$12</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SUMMARY!$B$11:$M$11</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SUMMARY!$A$10</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SUMMARY!$A$9</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SUMMARY!$B$9:$M$9</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SUMMARY!$A$8</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SUMMARY!$B$8:$M$8</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SUMMARY!$B$7:$M$7</c:f>
              <c:numCache>
                <c:ptCount val="12"/>
                <c:pt idx="0">
                  <c:v>0.97</c:v>
                </c:pt>
                <c:pt idx="1">
                  <c:v>0.75</c:v>
                </c:pt>
                <c:pt idx="2">
                  <c:v>1.91</c:v>
                </c:pt>
                <c:pt idx="3">
                  <c:v>1.45</c:v>
                </c:pt>
                <c:pt idx="4">
                  <c:v>2.07</c:v>
                </c:pt>
                <c:pt idx="5">
                  <c:v>2.65</c:v>
                </c:pt>
                <c:pt idx="6">
                  <c:v>2.8</c:v>
                </c:pt>
                <c:pt idx="7">
                  <c:v>1.68</c:v>
                </c:pt>
                <c:pt idx="8">
                  <c:v>2.05</c:v>
                </c:pt>
                <c:pt idx="9">
                  <c:v>1.21</c:v>
                </c:pt>
                <c:pt idx="10">
                  <c:v>0.72</c:v>
                </c:pt>
                <c:pt idx="11">
                  <c:v>0.3</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SUMMARY!$B$6:$M$6</c:f>
              <c:numCache>
                <c:ptCount val="12"/>
                <c:pt idx="0">
                  <c:v>0.7037096774193549</c:v>
                </c:pt>
                <c:pt idx="1">
                  <c:v>1.2181071428571428</c:v>
                </c:pt>
                <c:pt idx="2">
                  <c:v>3.6735161290322584</c:v>
                </c:pt>
                <c:pt idx="3">
                  <c:v>7.123766666666667</c:v>
                </c:pt>
                <c:pt idx="4">
                  <c:v>5.310064516129033</c:v>
                </c:pt>
                <c:pt idx="5">
                  <c:v>4.721399999999998</c:v>
                </c:pt>
                <c:pt idx="6">
                  <c:v>4.686225806451613</c:v>
                </c:pt>
                <c:pt idx="7">
                  <c:v>5.204258064516129</c:v>
                </c:pt>
                <c:pt idx="8">
                  <c:v>3.278200000000004</c:v>
                </c:pt>
                <c:pt idx="9">
                  <c:v>2.5939677419354843</c:v>
                </c:pt>
                <c:pt idx="10">
                  <c:v>0.9972333333333305</c:v>
                </c:pt>
                <c:pt idx="11">
                  <c:v>0.8821935483870954</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SUMMARY!$B$5:$M$5</c:f>
              <c:numCache>
                <c:ptCount val="12"/>
                <c:pt idx="0">
                  <c:v>0.6512258064516129</c:v>
                </c:pt>
                <c:pt idx="1">
                  <c:v>2.691310344827586</c:v>
                </c:pt>
                <c:pt idx="2">
                  <c:v>2.1468709677419358</c:v>
                </c:pt>
                <c:pt idx="3">
                  <c:v>4.504199999999999</c:v>
                </c:pt>
                <c:pt idx="4">
                  <c:v>6.295806451612903</c:v>
                </c:pt>
                <c:pt idx="5">
                  <c:v>5.964600000000002</c:v>
                </c:pt>
                <c:pt idx="6">
                  <c:v>4.934354838709675</c:v>
                </c:pt>
                <c:pt idx="7">
                  <c:v>4.315387096774195</c:v>
                </c:pt>
                <c:pt idx="8">
                  <c:v>3.9407</c:v>
                </c:pt>
                <c:pt idx="9">
                  <c:v>2.6817096774193563</c:v>
                </c:pt>
                <c:pt idx="10">
                  <c:v>1.0870666666666617</c:v>
                </c:pt>
                <c:pt idx="11">
                  <c:v>0.8856451612903276</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SUMMARY!$B$3:$M$3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SUMMARY!$B$4:$M$4</c:f>
              <c:numCache>
                <c:ptCount val="12"/>
                <c:pt idx="0">
                  <c:v>1.157709677419355</c:v>
                </c:pt>
                <c:pt idx="1">
                  <c:v>1.4455517241379308</c:v>
                </c:pt>
                <c:pt idx="2">
                  <c:v>2.97025806451613</c:v>
                </c:pt>
                <c:pt idx="3">
                  <c:v>5.394266666666667</c:v>
                </c:pt>
                <c:pt idx="4">
                  <c:v>5.739548387096773</c:v>
                </c:pt>
                <c:pt idx="5">
                  <c:v>6.086999999999999</c:v>
                </c:pt>
                <c:pt idx="6">
                  <c:v>5.658</c:v>
                </c:pt>
                <c:pt idx="7">
                  <c:v>5.91535483870968</c:v>
                </c:pt>
                <c:pt idx="8">
                  <c:v>3.8825333333333294</c:v>
                </c:pt>
                <c:pt idx="9">
                  <c:v>2.436903225806455</c:v>
                </c:pt>
                <c:pt idx="10">
                  <c:v>0.8595666666666678</c:v>
                </c:pt>
                <c:pt idx="11">
                  <c:v>0.5940967741935457</c:v>
                </c:pt>
              </c:numCache>
            </c:numRef>
          </c:val>
        </c:ser>
        <c:axId val="33575679"/>
        <c:axId val="33745656"/>
      </c:barChart>
      <c:catAx>
        <c:axId val="33575679"/>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33745656"/>
        <c:crosses val="autoZero"/>
        <c:auto val="1"/>
        <c:lblOffset val="100"/>
        <c:noMultiLvlLbl val="0"/>
      </c:catAx>
      <c:valAx>
        <c:axId val="33745656"/>
        <c:scaling>
          <c:orientation val="minMax"/>
          <c:max val="7.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33575679"/>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21725"/>
          <c:w val="0.0625"/>
          <c:h val="0.23675"/>
        </c:manualLayout>
      </c:layout>
      <c:overlay val="0"/>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2009</a:t>
            </a:r>
          </a:p>
        </c:rich>
      </c:tx>
      <c:layout>
        <c:manualLayout>
          <c:xMode val="factor"/>
          <c:yMode val="factor"/>
          <c:x val="-0.0015"/>
          <c:y val="-0.00125"/>
        </c:manualLayout>
      </c:layout>
      <c:spPr>
        <a:noFill/>
        <a:ln>
          <a:noFill/>
        </a:ln>
      </c:spPr>
    </c:title>
    <c:plotArea>
      <c:layout>
        <c:manualLayout>
          <c:xMode val="edge"/>
          <c:yMode val="edge"/>
          <c:x val="0.0345"/>
          <c:y val="0.104"/>
          <c:w val="0.9555"/>
          <c:h val="0.842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c:v>
                </c:pt>
                <c:pt idx="1">
                  <c:v>0.677</c:v>
                </c:pt>
                <c:pt idx="2">
                  <c:v>0</c:v>
                </c:pt>
                <c:pt idx="3">
                  <c:v>0</c:v>
                </c:pt>
                <c:pt idx="4">
                  <c:v>0.847</c:v>
                </c:pt>
                <c:pt idx="5">
                  <c:v>3.357</c:v>
                </c:pt>
                <c:pt idx="6">
                  <c:v>1.1219999999999999</c:v>
                </c:pt>
                <c:pt idx="7">
                  <c:v>0</c:v>
                </c:pt>
                <c:pt idx="8">
                  <c:v>3.1080000000000005</c:v>
                </c:pt>
                <c:pt idx="9">
                  <c:v>2.362</c:v>
                </c:pt>
                <c:pt idx="10">
                  <c:v>1.3859999999999992</c:v>
                </c:pt>
                <c:pt idx="11">
                  <c:v>0.6229999999999993</c:v>
                </c:pt>
                <c:pt idx="12">
                  <c:v>0</c:v>
                </c:pt>
                <c:pt idx="13">
                  <c:v>3.368000000000002</c:v>
                </c:pt>
                <c:pt idx="14">
                  <c:v>0.264999999999997</c:v>
                </c:pt>
                <c:pt idx="15">
                  <c:v>0</c:v>
                </c:pt>
                <c:pt idx="16">
                  <c:v>0.07900000000000063</c:v>
                </c:pt>
                <c:pt idx="17">
                  <c:v>0.07499999999999929</c:v>
                </c:pt>
                <c:pt idx="18">
                  <c:v>0.34299999999999997</c:v>
                </c:pt>
                <c:pt idx="19">
                  <c:v>1.4190000000000005</c:v>
                </c:pt>
                <c:pt idx="20">
                  <c:v>0.5450000000000017</c:v>
                </c:pt>
                <c:pt idx="21">
                  <c:v>0</c:v>
                </c:pt>
                <c:pt idx="22">
                  <c:v>0</c:v>
                </c:pt>
                <c:pt idx="23">
                  <c:v>0.7789999999999999</c:v>
                </c:pt>
                <c:pt idx="24">
                  <c:v>2.379999999999999</c:v>
                </c:pt>
                <c:pt idx="25">
                  <c:v>1.2970000000000006</c:v>
                </c:pt>
                <c:pt idx="26">
                  <c:v>1.527000000000001</c:v>
                </c:pt>
                <c:pt idx="27">
                  <c:v>0.46999999999999886</c:v>
                </c:pt>
                <c:pt idx="28">
                  <c:v>1.7759999999999998</c:v>
                </c:pt>
                <c:pt idx="29">
                  <c:v>3.978999999999999</c:v>
                </c:pt>
                <c:pt idx="30">
                  <c:v>4.105000000000004</c:v>
                </c:pt>
              </c:numCache>
            </c:numRef>
          </c:val>
        </c:ser>
        <c:axId val="34069842"/>
        <c:axId val="38193123"/>
      </c:barChart>
      <c:catAx>
        <c:axId val="3406984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8193123"/>
        <c:crosses val="autoZero"/>
        <c:auto val="1"/>
        <c:lblOffset val="100"/>
        <c:noMultiLvlLbl val="0"/>
      </c:catAx>
      <c:valAx>
        <c:axId val="3819312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3406984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2009</a:t>
            </a:r>
          </a:p>
        </c:rich>
      </c:tx>
      <c:layout>
        <c:manualLayout>
          <c:xMode val="factor"/>
          <c:yMode val="factor"/>
          <c:x val="-0.0025"/>
          <c:y val="-0.004"/>
        </c:manualLayout>
      </c:layout>
      <c:spPr>
        <a:noFill/>
        <a:ln>
          <a:noFill/>
        </a:ln>
      </c:spPr>
    </c:title>
    <c:plotArea>
      <c:layout>
        <c:manualLayout>
          <c:xMode val="edge"/>
          <c:yMode val="edge"/>
          <c:x val="0.0345"/>
          <c:y val="0.1045"/>
          <c:w val="0.883"/>
          <c:h val="0.841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NUMBERS!$L$4:$L$32</c:f>
              <c:numCache>
                <c:ptCount val="29"/>
                <c:pt idx="0">
                  <c:v>3.1799999999999997</c:v>
                </c:pt>
                <c:pt idx="1">
                  <c:v>0</c:v>
                </c:pt>
                <c:pt idx="2">
                  <c:v>0</c:v>
                </c:pt>
                <c:pt idx="3">
                  <c:v>0</c:v>
                </c:pt>
                <c:pt idx="4">
                  <c:v>0.0009999999999976694</c:v>
                </c:pt>
                <c:pt idx="5">
                  <c:v>1.4979999999999976</c:v>
                </c:pt>
                <c:pt idx="6">
                  <c:v>2.7180000000000035</c:v>
                </c:pt>
                <c:pt idx="7">
                  <c:v>0.10999999999999943</c:v>
                </c:pt>
                <c:pt idx="8">
                  <c:v>0</c:v>
                </c:pt>
                <c:pt idx="9">
                  <c:v>0</c:v>
                </c:pt>
                <c:pt idx="10">
                  <c:v>1.5219999999999985</c:v>
                </c:pt>
                <c:pt idx="11">
                  <c:v>2.588000000000001</c:v>
                </c:pt>
                <c:pt idx="12">
                  <c:v>0.12599999999999767</c:v>
                </c:pt>
                <c:pt idx="13">
                  <c:v>4.484999999999999</c:v>
                </c:pt>
                <c:pt idx="14">
                  <c:v>0</c:v>
                </c:pt>
                <c:pt idx="15">
                  <c:v>0.794000000000004</c:v>
                </c:pt>
                <c:pt idx="16">
                  <c:v>0</c:v>
                </c:pt>
                <c:pt idx="17">
                  <c:v>1.2370000000000019</c:v>
                </c:pt>
                <c:pt idx="18">
                  <c:v>0</c:v>
                </c:pt>
                <c:pt idx="19">
                  <c:v>0</c:v>
                </c:pt>
                <c:pt idx="20">
                  <c:v>0</c:v>
                </c:pt>
                <c:pt idx="21">
                  <c:v>2.314</c:v>
                </c:pt>
                <c:pt idx="22">
                  <c:v>0</c:v>
                </c:pt>
                <c:pt idx="23">
                  <c:v>0</c:v>
                </c:pt>
                <c:pt idx="24">
                  <c:v>3.9479999999999933</c:v>
                </c:pt>
                <c:pt idx="25">
                  <c:v>3.9480000000000075</c:v>
                </c:pt>
                <c:pt idx="26">
                  <c:v>3.9479999999999933</c:v>
                </c:pt>
                <c:pt idx="27">
                  <c:v>5.555999999999997</c:v>
                </c:pt>
                <c:pt idx="28">
                  <c:v>3.948</c:v>
                </c:pt>
              </c:numCache>
            </c:numRef>
          </c:val>
        </c:ser>
        <c:axId val="8193788"/>
        <c:axId val="6635229"/>
      </c:barChart>
      <c:catAx>
        <c:axId val="819378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635229"/>
        <c:crosses val="autoZero"/>
        <c:auto val="1"/>
        <c:lblOffset val="100"/>
        <c:noMultiLvlLbl val="0"/>
      </c:catAx>
      <c:valAx>
        <c:axId val="6635229"/>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819378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2009</a:t>
            </a:r>
          </a:p>
        </c:rich>
      </c:tx>
      <c:layout/>
      <c:spPr>
        <a:noFill/>
        <a:ln>
          <a:noFill/>
        </a:ln>
      </c:spPr>
    </c:title>
    <c:plotArea>
      <c:layout>
        <c:manualLayout>
          <c:xMode val="edge"/>
          <c:yMode val="edge"/>
          <c:x val="0.03525"/>
          <c:y val="0.104"/>
          <c:w val="0.88225"/>
          <c:h val="0.8382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-8.024999999999991</c:v>
                </c:pt>
                <c:pt idx="1">
                  <c:v>8.024999999999991</c:v>
                </c:pt>
                <c:pt idx="2">
                  <c:v>0</c:v>
                </c:pt>
                <c:pt idx="3">
                  <c:v>1.6210000000000093</c:v>
                </c:pt>
                <c:pt idx="4">
                  <c:v>1.2000000000000028</c:v>
                </c:pt>
                <c:pt idx="5">
                  <c:v>1</c:v>
                </c:pt>
                <c:pt idx="6">
                  <c:v>0.7759999999999962</c:v>
                </c:pt>
                <c:pt idx="7">
                  <c:v>1.0489999999999924</c:v>
                </c:pt>
                <c:pt idx="8">
                  <c:v>0.0010000000000047748</c:v>
                </c:pt>
                <c:pt idx="9">
                  <c:v>0.3229999999999933</c:v>
                </c:pt>
                <c:pt idx="10">
                  <c:v>0.23499999999999943</c:v>
                </c:pt>
                <c:pt idx="11">
                  <c:v>2.812000000000012</c:v>
                </c:pt>
                <c:pt idx="12">
                  <c:v>6.643999999999991</c:v>
                </c:pt>
                <c:pt idx="13">
                  <c:v>1.7450000000000045</c:v>
                </c:pt>
                <c:pt idx="14">
                  <c:v>3.1099999999999994</c:v>
                </c:pt>
                <c:pt idx="15">
                  <c:v>5.292000000000002</c:v>
                </c:pt>
                <c:pt idx="16">
                  <c:v>5.295000000000002</c:v>
                </c:pt>
                <c:pt idx="17">
                  <c:v>0</c:v>
                </c:pt>
                <c:pt idx="18">
                  <c:v>5.109999999999999</c:v>
                </c:pt>
                <c:pt idx="19">
                  <c:v>7.817000000000007</c:v>
                </c:pt>
                <c:pt idx="20">
                  <c:v>8.335999999999999</c:v>
                </c:pt>
                <c:pt idx="21">
                  <c:v>6.788000000000011</c:v>
                </c:pt>
                <c:pt idx="22">
                  <c:v>0</c:v>
                </c:pt>
                <c:pt idx="23">
                  <c:v>5.078000000000003</c:v>
                </c:pt>
                <c:pt idx="24">
                  <c:v>0</c:v>
                </c:pt>
                <c:pt idx="25">
                  <c:v>0.01099999999999568</c:v>
                </c:pt>
                <c:pt idx="26">
                  <c:v>3.225999999999999</c:v>
                </c:pt>
                <c:pt idx="27">
                  <c:v>3.4070000000000107</c:v>
                </c:pt>
                <c:pt idx="28">
                  <c:v>4.97799999999998</c:v>
                </c:pt>
                <c:pt idx="29">
                  <c:v>6.942000000000007</c:v>
                </c:pt>
                <c:pt idx="30">
                  <c:v>9.28200000000001</c:v>
                </c:pt>
              </c:numCache>
            </c:numRef>
          </c:val>
        </c:ser>
        <c:axId val="59717062"/>
        <c:axId val="582647"/>
      </c:barChart>
      <c:catAx>
        <c:axId val="5971706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82647"/>
        <c:crosses val="autoZero"/>
        <c:auto val="1"/>
        <c:lblOffset val="100"/>
        <c:noMultiLvlLbl val="0"/>
      </c:catAx>
      <c:valAx>
        <c:axId val="582647"/>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5971706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2009</a:t>
            </a:r>
          </a:p>
        </c:rich>
      </c:tx>
      <c:layout/>
      <c:spPr>
        <a:noFill/>
        <a:ln>
          <a:noFill/>
        </a:ln>
      </c:spPr>
    </c:title>
    <c:plotArea>
      <c:layout>
        <c:manualLayout>
          <c:xMode val="edge"/>
          <c:yMode val="edge"/>
          <c:x val="0.03525"/>
          <c:y val="0.107"/>
          <c:w val="0.953"/>
          <c:h val="0.835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7.944999999999993</c:v>
                </c:pt>
                <c:pt idx="1">
                  <c:v>7.6699999999999875</c:v>
                </c:pt>
                <c:pt idx="2">
                  <c:v>8.295000000000016</c:v>
                </c:pt>
                <c:pt idx="3">
                  <c:v>0</c:v>
                </c:pt>
                <c:pt idx="4">
                  <c:v>5.9010000000000105</c:v>
                </c:pt>
                <c:pt idx="5">
                  <c:v>2.305999999999983</c:v>
                </c:pt>
                <c:pt idx="6">
                  <c:v>0.48799999999999955</c:v>
                </c:pt>
                <c:pt idx="7">
                  <c:v>0.22700000000000387</c:v>
                </c:pt>
                <c:pt idx="8">
                  <c:v>0.5320000000000107</c:v>
                </c:pt>
                <c:pt idx="9">
                  <c:v>7.955999999999989</c:v>
                </c:pt>
                <c:pt idx="10">
                  <c:v>5.7949999999999875</c:v>
                </c:pt>
                <c:pt idx="11">
                  <c:v>3.5660000000000025</c:v>
                </c:pt>
                <c:pt idx="12">
                  <c:v>8.519000000000005</c:v>
                </c:pt>
                <c:pt idx="13">
                  <c:v>8.37100000000001</c:v>
                </c:pt>
                <c:pt idx="14">
                  <c:v>7.8729999999999905</c:v>
                </c:pt>
                <c:pt idx="15">
                  <c:v>2.6350000000000193</c:v>
                </c:pt>
                <c:pt idx="16">
                  <c:v>2.113999999999976</c:v>
                </c:pt>
                <c:pt idx="17">
                  <c:v>9.815000000000026</c:v>
                </c:pt>
                <c:pt idx="18">
                  <c:v>6.052999999999997</c:v>
                </c:pt>
                <c:pt idx="19">
                  <c:v>8.625</c:v>
                </c:pt>
                <c:pt idx="20">
                  <c:v>9.861999999999966</c:v>
                </c:pt>
                <c:pt idx="21">
                  <c:v>9.076000000000022</c:v>
                </c:pt>
                <c:pt idx="22">
                  <c:v>5.201000000000022</c:v>
                </c:pt>
                <c:pt idx="23">
                  <c:v>8.586999999999989</c:v>
                </c:pt>
                <c:pt idx="24">
                  <c:v>5.733000000000004</c:v>
                </c:pt>
                <c:pt idx="25">
                  <c:v>0.40999999999996817</c:v>
                </c:pt>
                <c:pt idx="26">
                  <c:v>2.0540000000000305</c:v>
                </c:pt>
                <c:pt idx="27">
                  <c:v>0.002999999999985903</c:v>
                </c:pt>
                <c:pt idx="28">
                  <c:v>7.7830000000000155</c:v>
                </c:pt>
                <c:pt idx="29">
                  <c:v>8.432999999999993</c:v>
                </c:pt>
              </c:numCache>
            </c:numRef>
          </c:val>
        </c:ser>
        <c:axId val="5243824"/>
        <c:axId val="47194417"/>
      </c:barChart>
      <c:catAx>
        <c:axId val="524382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7194417"/>
        <c:crosses val="autoZero"/>
        <c:auto val="1"/>
        <c:lblOffset val="100"/>
        <c:noMultiLvlLbl val="0"/>
      </c:catAx>
      <c:valAx>
        <c:axId val="47194417"/>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524382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2009</a:t>
            </a:r>
          </a:p>
        </c:rich>
      </c:tx>
      <c:layout/>
      <c:spPr>
        <a:noFill/>
        <a:ln>
          <a:noFill/>
        </a:ln>
      </c:spPr>
    </c:title>
    <c:plotArea>
      <c:layout>
        <c:manualLayout>
          <c:xMode val="edge"/>
          <c:yMode val="edge"/>
          <c:x val="0.03525"/>
          <c:y val="0.104"/>
          <c:w val="0.953"/>
          <c:h val="0.83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6.2309999999999945</c:v>
                </c:pt>
                <c:pt idx="1">
                  <c:v>7.228999999999985</c:v>
                </c:pt>
                <c:pt idx="2">
                  <c:v>4.793000000000006</c:v>
                </c:pt>
                <c:pt idx="3">
                  <c:v>7.228000000000009</c:v>
                </c:pt>
                <c:pt idx="4">
                  <c:v>0.22699999999997544</c:v>
                </c:pt>
                <c:pt idx="5">
                  <c:v>2.4770000000000323</c:v>
                </c:pt>
                <c:pt idx="6">
                  <c:v>5.418999999999983</c:v>
                </c:pt>
                <c:pt idx="7">
                  <c:v>4.064999999999998</c:v>
                </c:pt>
                <c:pt idx="8">
                  <c:v>6.316000000000031</c:v>
                </c:pt>
                <c:pt idx="9">
                  <c:v>9.73399999999998</c:v>
                </c:pt>
                <c:pt idx="10">
                  <c:v>7.903999999999996</c:v>
                </c:pt>
                <c:pt idx="11">
                  <c:v>0.38999999999998636</c:v>
                </c:pt>
                <c:pt idx="12">
                  <c:v>11.572000000000003</c:v>
                </c:pt>
                <c:pt idx="13">
                  <c:v>6.189000000000021</c:v>
                </c:pt>
                <c:pt idx="14">
                  <c:v>1.122000000000014</c:v>
                </c:pt>
                <c:pt idx="15">
                  <c:v>2.234999999999957</c:v>
                </c:pt>
                <c:pt idx="16">
                  <c:v>1.8070000000000164</c:v>
                </c:pt>
                <c:pt idx="17">
                  <c:v>6.293000000000006</c:v>
                </c:pt>
                <c:pt idx="18">
                  <c:v>2.586999999999989</c:v>
                </c:pt>
                <c:pt idx="19">
                  <c:v>8.703000000000031</c:v>
                </c:pt>
                <c:pt idx="20">
                  <c:v>5.389999999999986</c:v>
                </c:pt>
                <c:pt idx="21">
                  <c:v>9.254999999999995</c:v>
                </c:pt>
                <c:pt idx="22">
                  <c:v>6.3700000000000045</c:v>
                </c:pt>
                <c:pt idx="23">
                  <c:v>9.319000000000017</c:v>
                </c:pt>
                <c:pt idx="24">
                  <c:v>4.476999999999975</c:v>
                </c:pt>
                <c:pt idx="25">
                  <c:v>0</c:v>
                </c:pt>
                <c:pt idx="26">
                  <c:v>1.136000000000024</c:v>
                </c:pt>
                <c:pt idx="27">
                  <c:v>9.057999999999993</c:v>
                </c:pt>
                <c:pt idx="28">
                  <c:v>11.548000000000002</c:v>
                </c:pt>
                <c:pt idx="29">
                  <c:v>9.48399999999998</c:v>
                </c:pt>
                <c:pt idx="30">
                  <c:v>9.367999999999995</c:v>
                </c:pt>
              </c:numCache>
            </c:numRef>
          </c:val>
        </c:ser>
        <c:axId val="22096570"/>
        <c:axId val="64651403"/>
      </c:barChart>
      <c:catAx>
        <c:axId val="2209657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4651403"/>
        <c:crosses val="autoZero"/>
        <c:auto val="1"/>
        <c:lblOffset val="100"/>
        <c:noMultiLvlLbl val="0"/>
      </c:catAx>
      <c:valAx>
        <c:axId val="6465140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2209657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2009 </a:t>
            </a:r>
          </a:p>
        </c:rich>
      </c:tx>
      <c:layout/>
      <c:spPr>
        <a:noFill/>
        <a:ln>
          <a:noFill/>
        </a:ln>
      </c:spPr>
    </c:title>
    <c:plotArea>
      <c:layout>
        <c:manualLayout>
          <c:xMode val="edge"/>
          <c:yMode val="edge"/>
          <c:x val="0.03525"/>
          <c:y val="0.13775"/>
          <c:w val="0.953"/>
          <c:h val="0.8047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NUMBERS!$H$4:$H$32</c:f>
              <c:numCache>
                <c:ptCount val="29"/>
                <c:pt idx="0">
                  <c:v>9.593000000000018</c:v>
                </c:pt>
                <c:pt idx="1">
                  <c:v>9.79099999999994</c:v>
                </c:pt>
                <c:pt idx="2">
                  <c:v>3.0260000000000673</c:v>
                </c:pt>
                <c:pt idx="3">
                  <c:v>2.90300000000002</c:v>
                </c:pt>
                <c:pt idx="4">
                  <c:v>4.156999999999925</c:v>
                </c:pt>
                <c:pt idx="5">
                  <c:v>5.984000000000037</c:v>
                </c:pt>
                <c:pt idx="6">
                  <c:v>1.5299999999999727</c:v>
                </c:pt>
                <c:pt idx="7">
                  <c:v>3.7000000000000455</c:v>
                </c:pt>
                <c:pt idx="8">
                  <c:v>5.653999999999996</c:v>
                </c:pt>
                <c:pt idx="9">
                  <c:v>1.8360000000000127</c:v>
                </c:pt>
                <c:pt idx="10">
                  <c:v>4.16599999999994</c:v>
                </c:pt>
                <c:pt idx="11">
                  <c:v>11.153999999999996</c:v>
                </c:pt>
                <c:pt idx="12">
                  <c:v>8.639999999999986</c:v>
                </c:pt>
                <c:pt idx="13">
                  <c:v>2.048000000000002</c:v>
                </c:pt>
                <c:pt idx="14">
                  <c:v>1.7019999999999982</c:v>
                </c:pt>
                <c:pt idx="15">
                  <c:v>4.2590000000000146</c:v>
                </c:pt>
                <c:pt idx="16">
                  <c:v>7.3700000000000045</c:v>
                </c:pt>
                <c:pt idx="17">
                  <c:v>6.2029999999999745</c:v>
                </c:pt>
                <c:pt idx="18">
                  <c:v>6.891000000000076</c:v>
                </c:pt>
                <c:pt idx="19">
                  <c:v>3.4470000000000027</c:v>
                </c:pt>
                <c:pt idx="20">
                  <c:v>7.990000000000009</c:v>
                </c:pt>
                <c:pt idx="21">
                  <c:v>4.725999999999999</c:v>
                </c:pt>
                <c:pt idx="22">
                  <c:v>9.916999999999916</c:v>
                </c:pt>
                <c:pt idx="23">
                  <c:v>9.86200000000008</c:v>
                </c:pt>
                <c:pt idx="24">
                  <c:v>9.690999999999917</c:v>
                </c:pt>
                <c:pt idx="25">
                  <c:v>7.563000000000102</c:v>
                </c:pt>
                <c:pt idx="26">
                  <c:v>3.6119999999999663</c:v>
                </c:pt>
                <c:pt idx="27">
                  <c:v>4.596000000000004</c:v>
                </c:pt>
                <c:pt idx="28">
                  <c:v>9.377999999999929</c:v>
                </c:pt>
              </c:numCache>
            </c:numRef>
          </c:val>
        </c:ser>
        <c:axId val="44991716"/>
        <c:axId val="2272261"/>
      </c:barChart>
      <c:catAx>
        <c:axId val="4499171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272261"/>
        <c:crosses val="autoZero"/>
        <c:auto val="1"/>
        <c:lblOffset val="100"/>
        <c:noMultiLvlLbl val="0"/>
      </c:catAx>
      <c:valAx>
        <c:axId val="2272261"/>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4499171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2009</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10.197000000000003</c:v>
                </c:pt>
                <c:pt idx="1">
                  <c:v>7.461999999999989</c:v>
                </c:pt>
                <c:pt idx="2">
                  <c:v>7.913000000000011</c:v>
                </c:pt>
                <c:pt idx="3">
                  <c:v>11.624000000000024</c:v>
                </c:pt>
                <c:pt idx="4">
                  <c:v>3.1090000000000373</c:v>
                </c:pt>
                <c:pt idx="5">
                  <c:v>5.203999999999951</c:v>
                </c:pt>
                <c:pt idx="6">
                  <c:v>2.9780000000000655</c:v>
                </c:pt>
                <c:pt idx="7">
                  <c:v>4.487999999999943</c:v>
                </c:pt>
                <c:pt idx="8">
                  <c:v>4.618000000000052</c:v>
                </c:pt>
                <c:pt idx="9">
                  <c:v>3.4049999999999727</c:v>
                </c:pt>
                <c:pt idx="10">
                  <c:v>8.462999999999965</c:v>
                </c:pt>
                <c:pt idx="11">
                  <c:v>1.9610000000000127</c:v>
                </c:pt>
                <c:pt idx="12">
                  <c:v>7.932999999999993</c:v>
                </c:pt>
                <c:pt idx="13">
                  <c:v>5.335000000000036</c:v>
                </c:pt>
                <c:pt idx="14">
                  <c:v>5.6609999999999445</c:v>
                </c:pt>
                <c:pt idx="15">
                  <c:v>9.113000000000056</c:v>
                </c:pt>
                <c:pt idx="16">
                  <c:v>3.0529999999999973</c:v>
                </c:pt>
                <c:pt idx="17">
                  <c:v>2.1920000000000073</c:v>
                </c:pt>
                <c:pt idx="18">
                  <c:v>4.7309999999999945</c:v>
                </c:pt>
                <c:pt idx="19">
                  <c:v>8.802999999999997</c:v>
                </c:pt>
                <c:pt idx="20">
                  <c:v>4.380999999999972</c:v>
                </c:pt>
                <c:pt idx="21">
                  <c:v>4.6299999999999955</c:v>
                </c:pt>
                <c:pt idx="22">
                  <c:v>3.8700000000000045</c:v>
                </c:pt>
                <c:pt idx="23">
                  <c:v>3.647000000000048</c:v>
                </c:pt>
                <c:pt idx="24">
                  <c:v>7.59699999999998</c:v>
                </c:pt>
                <c:pt idx="25">
                  <c:v>6.461999999999989</c:v>
                </c:pt>
                <c:pt idx="26">
                  <c:v>3.451999999999998</c:v>
                </c:pt>
                <c:pt idx="27">
                  <c:v>7.316000000000031</c:v>
                </c:pt>
                <c:pt idx="28">
                  <c:v>5.975999999999999</c:v>
                </c:pt>
                <c:pt idx="29">
                  <c:v>5.525999999999954</c:v>
                </c:pt>
                <c:pt idx="30">
                  <c:v>4.298000000000002</c:v>
                </c:pt>
              </c:numCache>
            </c:numRef>
          </c:val>
        </c:ser>
        <c:axId val="20450350"/>
        <c:axId val="49835423"/>
      </c:barChart>
      <c:catAx>
        <c:axId val="2045035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9835423"/>
        <c:crosses val="autoZero"/>
        <c:auto val="1"/>
        <c:lblOffset val="100"/>
        <c:noMultiLvlLbl val="0"/>
      </c:catAx>
      <c:valAx>
        <c:axId val="4983542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045035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2009</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7.543999999999983</c:v>
                </c:pt>
                <c:pt idx="1">
                  <c:v>1.9300000000000637</c:v>
                </c:pt>
                <c:pt idx="2">
                  <c:v>6.27699999999993</c:v>
                </c:pt>
                <c:pt idx="3">
                  <c:v>9.297000000000025</c:v>
                </c:pt>
                <c:pt idx="4">
                  <c:v>8.124000000000024</c:v>
                </c:pt>
                <c:pt idx="5">
                  <c:v>9.93999999999994</c:v>
                </c:pt>
                <c:pt idx="6">
                  <c:v>3.0370000000000346</c:v>
                </c:pt>
                <c:pt idx="7">
                  <c:v>5.601999999999975</c:v>
                </c:pt>
                <c:pt idx="8">
                  <c:v>3.6680000000000064</c:v>
                </c:pt>
                <c:pt idx="9">
                  <c:v>7.187999999999988</c:v>
                </c:pt>
                <c:pt idx="10">
                  <c:v>3.0450000000000728</c:v>
                </c:pt>
                <c:pt idx="11">
                  <c:v>0.6539999999999964</c:v>
                </c:pt>
                <c:pt idx="12">
                  <c:v>6.538000000000011</c:v>
                </c:pt>
                <c:pt idx="13">
                  <c:v>7.067999999999984</c:v>
                </c:pt>
                <c:pt idx="14">
                  <c:v>10.057000000000016</c:v>
                </c:pt>
                <c:pt idx="15">
                  <c:v>5.91599999999994</c:v>
                </c:pt>
                <c:pt idx="16">
                  <c:v>5.11099999999999</c:v>
                </c:pt>
                <c:pt idx="17">
                  <c:v>7.975999999999999</c:v>
                </c:pt>
                <c:pt idx="18">
                  <c:v>8.187999999999988</c:v>
                </c:pt>
                <c:pt idx="19">
                  <c:v>5.3700000000000045</c:v>
                </c:pt>
                <c:pt idx="20">
                  <c:v>7.97300000000007</c:v>
                </c:pt>
                <c:pt idx="21">
                  <c:v>8.809999999999945</c:v>
                </c:pt>
                <c:pt idx="22">
                  <c:v>6.86099999999999</c:v>
                </c:pt>
                <c:pt idx="23">
                  <c:v>8.649000000000001</c:v>
                </c:pt>
                <c:pt idx="24">
                  <c:v>0.1270000000000664</c:v>
                </c:pt>
                <c:pt idx="25">
                  <c:v>4.540000000000077</c:v>
                </c:pt>
                <c:pt idx="26">
                  <c:v>1.4259999999999309</c:v>
                </c:pt>
                <c:pt idx="27">
                  <c:v>5.195999999999913</c:v>
                </c:pt>
                <c:pt idx="28">
                  <c:v>4.815000000000055</c:v>
                </c:pt>
                <c:pt idx="29">
                  <c:v>3.75</c:v>
                </c:pt>
                <c:pt idx="30">
                  <c:v>8.69900000000007</c:v>
                </c:pt>
              </c:numCache>
            </c:numRef>
          </c:val>
        </c:ser>
        <c:axId val="45865624"/>
        <c:axId val="10137433"/>
      </c:barChart>
      <c:catAx>
        <c:axId val="4586562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0137433"/>
        <c:crosses val="autoZero"/>
        <c:auto val="1"/>
        <c:lblOffset val="100"/>
        <c:noMultiLvlLbl val="0"/>
      </c:catAx>
      <c:valAx>
        <c:axId val="10137433"/>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4586562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2009</a:t>
            </a:r>
          </a:p>
        </c:rich>
      </c:tx>
      <c:layout/>
      <c:spPr>
        <a:noFill/>
        <a:ln>
          <a:noFill/>
        </a:ln>
      </c:spPr>
    </c:title>
    <c:plotArea>
      <c:layout>
        <c:manualLayout>
          <c:xMode val="edge"/>
          <c:yMode val="edge"/>
          <c:x val="0.044"/>
          <c:y val="0.10525"/>
          <c:w val="0.94425"/>
          <c:h val="0.837"/>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0.6469999999999345</c:v>
                </c:pt>
                <c:pt idx="1">
                  <c:v>1.9670000000000982</c:v>
                </c:pt>
                <c:pt idx="2">
                  <c:v>1.1959999999999127</c:v>
                </c:pt>
                <c:pt idx="3">
                  <c:v>4.619999999999891</c:v>
                </c:pt>
                <c:pt idx="4">
                  <c:v>5.813000000000102</c:v>
                </c:pt>
                <c:pt idx="5">
                  <c:v>1.344000000000051</c:v>
                </c:pt>
                <c:pt idx="6">
                  <c:v>9.358999999999924</c:v>
                </c:pt>
                <c:pt idx="7">
                  <c:v>9.476000000000113</c:v>
                </c:pt>
                <c:pt idx="8">
                  <c:v>1.384999999999991</c:v>
                </c:pt>
                <c:pt idx="9">
                  <c:v>5.877999999999929</c:v>
                </c:pt>
                <c:pt idx="10">
                  <c:v>2.3810000000000855</c:v>
                </c:pt>
                <c:pt idx="11">
                  <c:v>6.336999999999989</c:v>
                </c:pt>
                <c:pt idx="12">
                  <c:v>3.0989999999999327</c:v>
                </c:pt>
                <c:pt idx="13">
                  <c:v>2.3309999999999036</c:v>
                </c:pt>
                <c:pt idx="14">
                  <c:v>0</c:v>
                </c:pt>
                <c:pt idx="15">
                  <c:v>6.1590000000001055</c:v>
                </c:pt>
                <c:pt idx="16">
                  <c:v>3.9890000000000327</c:v>
                </c:pt>
                <c:pt idx="17">
                  <c:v>8.326999999999998</c:v>
                </c:pt>
                <c:pt idx="18">
                  <c:v>2.788000000000011</c:v>
                </c:pt>
                <c:pt idx="19">
                  <c:v>6.856999999999971</c:v>
                </c:pt>
                <c:pt idx="20">
                  <c:v>3.188999999999851</c:v>
                </c:pt>
                <c:pt idx="21">
                  <c:v>7.778999999999996</c:v>
                </c:pt>
                <c:pt idx="22">
                  <c:v>3.425000000000182</c:v>
                </c:pt>
                <c:pt idx="23">
                  <c:v>4.8819999999998345</c:v>
                </c:pt>
                <c:pt idx="24">
                  <c:v>1.2510000000002037</c:v>
                </c:pt>
                <c:pt idx="25">
                  <c:v>2.530999999999949</c:v>
                </c:pt>
                <c:pt idx="26">
                  <c:v>8.072999999999865</c:v>
                </c:pt>
                <c:pt idx="27">
                  <c:v>1.2830000000001291</c:v>
                </c:pt>
                <c:pt idx="28">
                  <c:v>0.09600000000000364</c:v>
                </c:pt>
                <c:pt idx="29">
                  <c:v>0.013999999999896318</c:v>
                </c:pt>
              </c:numCache>
            </c:numRef>
          </c:val>
        </c:ser>
        <c:axId val="24128034"/>
        <c:axId val="15825715"/>
      </c:barChart>
      <c:catAx>
        <c:axId val="2412803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5825715"/>
        <c:crosses val="autoZero"/>
        <c:auto val="1"/>
        <c:lblOffset val="100"/>
        <c:noMultiLvlLbl val="0"/>
      </c:catAx>
      <c:valAx>
        <c:axId val="15825715"/>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412803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2009</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2.7899999999999636</c:v>
                </c:pt>
                <c:pt idx="1">
                  <c:v>0.3849999999999909</c:v>
                </c:pt>
                <c:pt idx="2">
                  <c:v>0.3670000000001892</c:v>
                </c:pt>
                <c:pt idx="3">
                  <c:v>5.995999999999867</c:v>
                </c:pt>
                <c:pt idx="4">
                  <c:v>0.2540000000001328</c:v>
                </c:pt>
                <c:pt idx="5">
                  <c:v>0.7339999999999236</c:v>
                </c:pt>
                <c:pt idx="6">
                  <c:v>6.530999999999949</c:v>
                </c:pt>
                <c:pt idx="7">
                  <c:v>6.689000000000078</c:v>
                </c:pt>
                <c:pt idx="8">
                  <c:v>0.6469999999999345</c:v>
                </c:pt>
                <c:pt idx="9">
                  <c:v>3.752999999999929</c:v>
                </c:pt>
                <c:pt idx="10">
                  <c:v>5.704000000000178</c:v>
                </c:pt>
                <c:pt idx="11">
                  <c:v>6.061999999999898</c:v>
                </c:pt>
                <c:pt idx="12">
                  <c:v>4.405999999999949</c:v>
                </c:pt>
                <c:pt idx="13">
                  <c:v>1.6590000000001055</c:v>
                </c:pt>
                <c:pt idx="14">
                  <c:v>5.149999999999864</c:v>
                </c:pt>
                <c:pt idx="15">
                  <c:v>1.415000000000191</c:v>
                </c:pt>
                <c:pt idx="16">
                  <c:v>0.10599999999999454</c:v>
                </c:pt>
                <c:pt idx="17">
                  <c:v>0</c:v>
                </c:pt>
                <c:pt idx="18">
                  <c:v>4.038999999999987</c:v>
                </c:pt>
                <c:pt idx="19">
                  <c:v>2.5709999999999127</c:v>
                </c:pt>
                <c:pt idx="20">
                  <c:v>0</c:v>
                </c:pt>
                <c:pt idx="21">
                  <c:v>0</c:v>
                </c:pt>
                <c:pt idx="22">
                  <c:v>3.7999999999999545</c:v>
                </c:pt>
                <c:pt idx="23">
                  <c:v>0</c:v>
                </c:pt>
                <c:pt idx="24">
                  <c:v>3.201999999999998</c:v>
                </c:pt>
                <c:pt idx="25">
                  <c:v>0.2319999999999709</c:v>
                </c:pt>
                <c:pt idx="26">
                  <c:v>2.0790000000001783</c:v>
                </c:pt>
                <c:pt idx="27">
                  <c:v>4.538999999999987</c:v>
                </c:pt>
                <c:pt idx="28">
                  <c:v>0.6979999999998654</c:v>
                </c:pt>
                <c:pt idx="29">
                  <c:v>0.5299999999999727</c:v>
                </c:pt>
                <c:pt idx="30">
                  <c:v>1.206000000000131</c:v>
                </c:pt>
              </c:numCache>
            </c:numRef>
          </c:val>
        </c:ser>
        <c:axId val="8213708"/>
        <c:axId val="6814509"/>
      </c:barChart>
      <c:catAx>
        <c:axId val="821370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814509"/>
        <c:crosses val="autoZero"/>
        <c:auto val="1"/>
        <c:lblOffset val="100"/>
        <c:noMultiLvlLbl val="0"/>
      </c:catAx>
      <c:valAx>
        <c:axId val="6814509"/>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821370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150+80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4"/>
          <c:w val="0.878"/>
          <c:h val="0.749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SUMMARY!$B$16:$M$16</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SUMMARY!$B$25:$M$25</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SUMMARY!$B$16:$M$16</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SUMMARY!$B$24:$M$24</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SUMMARY!$A$23</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SUMMARY!$B$23:$M$23</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SUMMARY!$A$22</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SUMMARY!$B$22:$M$22</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SUMMARY!$A$21</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SUMMARY!$B$21:$M$21</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SUMMARY!$B$20:$M$20</c:f>
              <c:numCache>
                <c:ptCount val="12"/>
                <c:pt idx="0">
                  <c:v>30.06</c:v>
                </c:pt>
                <c:pt idx="1">
                  <c:v>21.02</c:v>
                </c:pt>
                <c:pt idx="2">
                  <c:v>59.25</c:v>
                </c:pt>
                <c:pt idx="3">
                  <c:v>43.58</c:v>
                </c:pt>
                <c:pt idx="4">
                  <c:v>64.17</c:v>
                </c:pt>
                <c:pt idx="5">
                  <c:v>79.4</c:v>
                </c:pt>
                <c:pt idx="6">
                  <c:v>86.73</c:v>
                </c:pt>
                <c:pt idx="7">
                  <c:v>51.99599999999998</c:v>
                </c:pt>
                <c:pt idx="8">
                  <c:v>61.36</c:v>
                </c:pt>
                <c:pt idx="9">
                  <c:v>37.44</c:v>
                </c:pt>
                <c:pt idx="10">
                  <c:v>21.47</c:v>
                </c:pt>
                <c:pt idx="11">
                  <c:v>9.16</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SUMMARY!$B$19:$M$19</c:f>
              <c:numCache>
                <c:ptCount val="12"/>
                <c:pt idx="0">
                  <c:v>21.815</c:v>
                </c:pt>
                <c:pt idx="1">
                  <c:v>34.107</c:v>
                </c:pt>
                <c:pt idx="2">
                  <c:v>113.879</c:v>
                </c:pt>
                <c:pt idx="3">
                  <c:v>213.713</c:v>
                </c:pt>
                <c:pt idx="4">
                  <c:v>164.61200000000002</c:v>
                </c:pt>
                <c:pt idx="5">
                  <c:v>141.64199999999994</c:v>
                </c:pt>
                <c:pt idx="6">
                  <c:v>145.27300000000002</c:v>
                </c:pt>
                <c:pt idx="7">
                  <c:v>161.332</c:v>
                </c:pt>
                <c:pt idx="8">
                  <c:v>98.34600000000012</c:v>
                </c:pt>
                <c:pt idx="9">
                  <c:v>80.41300000000001</c:v>
                </c:pt>
                <c:pt idx="10">
                  <c:v>29.916999999999916</c:v>
                </c:pt>
                <c:pt idx="11">
                  <c:v>27.347999999999956</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val>
            <c:numRef>
              <c:f>SUMMARY!$B$18:$M$18</c:f>
              <c:numCache>
                <c:ptCount val="12"/>
                <c:pt idx="0">
                  <c:v>20.188</c:v>
                </c:pt>
                <c:pt idx="1">
                  <c:v>78.048</c:v>
                </c:pt>
                <c:pt idx="2">
                  <c:v>66.55300000000001</c:v>
                </c:pt>
                <c:pt idx="3">
                  <c:v>135.12599999999998</c:v>
                </c:pt>
                <c:pt idx="4">
                  <c:v>195.17</c:v>
                </c:pt>
                <c:pt idx="5">
                  <c:v>178.93800000000005</c:v>
                </c:pt>
                <c:pt idx="6">
                  <c:v>152.965</c:v>
                </c:pt>
                <c:pt idx="7">
                  <c:v>133.77700000000004</c:v>
                </c:pt>
                <c:pt idx="8">
                  <c:v>118.221</c:v>
                </c:pt>
                <c:pt idx="9">
                  <c:v>83.13300000000004</c:v>
                </c:pt>
                <c:pt idx="10">
                  <c:v>32.61199999999985</c:v>
                </c:pt>
                <c:pt idx="11">
                  <c:v>27.455000000000155</c:v>
                </c:pt>
              </c:numCache>
            </c:numRef>
          </c:val>
        </c:ser>
        <c:ser>
          <c:idx val="8"/>
          <c:order val="8"/>
          <c:tx>
            <c:v>2009</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SUMMARY!$B$17:$M$17</c:f>
              <c:numCache>
                <c:ptCount val="12"/>
                <c:pt idx="0">
                  <c:v>35.889</c:v>
                </c:pt>
                <c:pt idx="1">
                  <c:v>41.92099999999999</c:v>
                </c:pt>
                <c:pt idx="2">
                  <c:v>92.07800000000003</c:v>
                </c:pt>
                <c:pt idx="3">
                  <c:v>161.828</c:v>
                </c:pt>
                <c:pt idx="4">
                  <c:v>177.926</c:v>
                </c:pt>
                <c:pt idx="5">
                  <c:v>182.60999999999996</c:v>
                </c:pt>
                <c:pt idx="6">
                  <c:v>175.39800000000002</c:v>
                </c:pt>
                <c:pt idx="7">
                  <c:v>183.3760000000001</c:v>
                </c:pt>
                <c:pt idx="8">
                  <c:v>116.47599999999989</c:v>
                </c:pt>
                <c:pt idx="9">
                  <c:v>75.5440000000001</c:v>
                </c:pt>
                <c:pt idx="10">
                  <c:v>25.787000000000035</c:v>
                </c:pt>
                <c:pt idx="11">
                  <c:v>18.416999999999916</c:v>
                </c:pt>
              </c:numCache>
            </c:numRef>
          </c:val>
        </c:ser>
        <c:axId val="35275449"/>
        <c:axId val="49043586"/>
      </c:barChart>
      <c:catAx>
        <c:axId val="35275449"/>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49043586"/>
        <c:crosses val="autoZero"/>
        <c:auto val="1"/>
        <c:lblOffset val="100"/>
        <c:noMultiLvlLbl val="0"/>
      </c:catAx>
      <c:valAx>
        <c:axId val="49043586"/>
        <c:scaling>
          <c:orientation val="minMax"/>
          <c:max val="22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35275449"/>
        <c:crossesAt val="1"/>
        <c:crossBetween val="between"/>
        <c:dispUnits/>
        <c:majorUnit val="10"/>
        <c:minorUnit val="0.45"/>
      </c:valAx>
      <c:spPr>
        <a:solidFill>
          <a:srgbClr val="CCFFFF"/>
        </a:solidFill>
        <a:ln w="12700">
          <a:solidFill>
            <a:srgbClr val="808080"/>
          </a:solidFill>
        </a:ln>
      </c:spPr>
    </c:plotArea>
    <c:legend>
      <c:legendPos val="r"/>
      <c:layout>
        <c:manualLayout>
          <c:xMode val="edge"/>
          <c:yMode val="edge"/>
          <c:x val="0.1315"/>
          <c:y val="0.212"/>
          <c:w val="0.07225"/>
          <c:h val="0.228"/>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2009</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0</c:v>
                </c:pt>
                <c:pt idx="1">
                  <c:v>0.8489999999999327</c:v>
                </c:pt>
                <c:pt idx="2">
                  <c:v>0.03999999999996362</c:v>
                </c:pt>
                <c:pt idx="3">
                  <c:v>1.150000000000091</c:v>
                </c:pt>
                <c:pt idx="4">
                  <c:v>0.6340000000000146</c:v>
                </c:pt>
                <c:pt idx="5">
                  <c:v>1.1449999999999818</c:v>
                </c:pt>
                <c:pt idx="6">
                  <c:v>0</c:v>
                </c:pt>
                <c:pt idx="7">
                  <c:v>5.379999999999882</c:v>
                </c:pt>
                <c:pt idx="8">
                  <c:v>0.2760000000000673</c:v>
                </c:pt>
                <c:pt idx="9">
                  <c:v>0.03899999999998727</c:v>
                </c:pt>
                <c:pt idx="10">
                  <c:v>0</c:v>
                </c:pt>
                <c:pt idx="11">
                  <c:v>1.8869999999999436</c:v>
                </c:pt>
                <c:pt idx="12">
                  <c:v>0.04600000000004911</c:v>
                </c:pt>
                <c:pt idx="13">
                  <c:v>2.2210000000000036</c:v>
                </c:pt>
                <c:pt idx="14">
                  <c:v>0.08699999999998909</c:v>
                </c:pt>
                <c:pt idx="15">
                  <c:v>0.5119999999999436</c:v>
                </c:pt>
                <c:pt idx="16">
                  <c:v>1.0420000000001437</c:v>
                </c:pt>
                <c:pt idx="17">
                  <c:v>0</c:v>
                </c:pt>
                <c:pt idx="18">
                  <c:v>0</c:v>
                </c:pt>
                <c:pt idx="19">
                  <c:v>3.20900000000006</c:v>
                </c:pt>
                <c:pt idx="20">
                  <c:v>2.931999999999789</c:v>
                </c:pt>
                <c:pt idx="21">
                  <c:v>2.379000000000133</c:v>
                </c:pt>
                <c:pt idx="22">
                  <c:v>0.13200000000006185</c:v>
                </c:pt>
                <c:pt idx="23">
                  <c:v>0.08699999999998909</c:v>
                </c:pt>
                <c:pt idx="24">
                  <c:v>0</c:v>
                </c:pt>
                <c:pt idx="25">
                  <c:v>0.38400000000001455</c:v>
                </c:pt>
                <c:pt idx="26">
                  <c:v>0.8299999999999272</c:v>
                </c:pt>
                <c:pt idx="27">
                  <c:v>0.48499999999989996</c:v>
                </c:pt>
                <c:pt idx="28">
                  <c:v>0</c:v>
                </c:pt>
                <c:pt idx="29">
                  <c:v>0.04100000000016735</c:v>
                </c:pt>
              </c:numCache>
            </c:numRef>
          </c:val>
        </c:ser>
        <c:axId val="61330582"/>
        <c:axId val="15104327"/>
      </c:barChart>
      <c:catAx>
        <c:axId val="6133058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5104327"/>
        <c:crosses val="autoZero"/>
        <c:auto val="1"/>
        <c:lblOffset val="100"/>
        <c:noMultiLvlLbl val="0"/>
      </c:catAx>
      <c:valAx>
        <c:axId val="15104327"/>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6133058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2009</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2.9710000000000036</c:v>
                </c:pt>
                <c:pt idx="1">
                  <c:v>0</c:v>
                </c:pt>
                <c:pt idx="2">
                  <c:v>0</c:v>
                </c:pt>
                <c:pt idx="3">
                  <c:v>0.08699999999998909</c:v>
                </c:pt>
                <c:pt idx="4">
                  <c:v>0.22100000000000364</c:v>
                </c:pt>
                <c:pt idx="5">
                  <c:v>0.011999999999943611</c:v>
                </c:pt>
                <c:pt idx="6">
                  <c:v>0.035000000000081855</c:v>
                </c:pt>
                <c:pt idx="7">
                  <c:v>1.086999999999989</c:v>
                </c:pt>
                <c:pt idx="8">
                  <c:v>0</c:v>
                </c:pt>
                <c:pt idx="9">
                  <c:v>0.05199999999990723</c:v>
                </c:pt>
                <c:pt idx="10">
                  <c:v>0.03700000000003456</c:v>
                </c:pt>
                <c:pt idx="11">
                  <c:v>2.990000000000009</c:v>
                </c:pt>
                <c:pt idx="12">
                  <c:v>1.2829999999999018</c:v>
                </c:pt>
                <c:pt idx="13">
                  <c:v>0</c:v>
                </c:pt>
                <c:pt idx="14">
                  <c:v>2.8400000000001455</c:v>
                </c:pt>
                <c:pt idx="15">
                  <c:v>0.9529999999999745</c:v>
                </c:pt>
                <c:pt idx="16">
                  <c:v>0</c:v>
                </c:pt>
                <c:pt idx="17">
                  <c:v>0.33999999999991815</c:v>
                </c:pt>
                <c:pt idx="18">
                  <c:v>0.3240000000000691</c:v>
                </c:pt>
                <c:pt idx="19">
                  <c:v>0</c:v>
                </c:pt>
                <c:pt idx="20">
                  <c:v>0</c:v>
                </c:pt>
                <c:pt idx="21">
                  <c:v>0</c:v>
                </c:pt>
                <c:pt idx="22">
                  <c:v>0.018000000000029104</c:v>
                </c:pt>
                <c:pt idx="23">
                  <c:v>0.10599999999999454</c:v>
                </c:pt>
                <c:pt idx="24">
                  <c:v>0</c:v>
                </c:pt>
                <c:pt idx="25">
                  <c:v>2.2349999999999</c:v>
                </c:pt>
                <c:pt idx="26">
                  <c:v>0.6390000000001237</c:v>
                </c:pt>
                <c:pt idx="27">
                  <c:v>2.186999999999898</c:v>
                </c:pt>
                <c:pt idx="28">
                  <c:v>0</c:v>
                </c:pt>
                <c:pt idx="29">
                  <c:v>0</c:v>
                </c:pt>
                <c:pt idx="30">
                  <c:v>0</c:v>
                </c:pt>
              </c:numCache>
            </c:numRef>
          </c:val>
        </c:ser>
        <c:axId val="1721216"/>
        <c:axId val="15490945"/>
      </c:barChart>
      <c:catAx>
        <c:axId val="172121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5490945"/>
        <c:crosses val="autoZero"/>
        <c:auto val="1"/>
        <c:lblOffset val="100"/>
        <c:noMultiLvlLbl val="0"/>
      </c:catAx>
      <c:valAx>
        <c:axId val="15490945"/>
        <c:scaling>
          <c:orientation val="minMax"/>
          <c:min val="0"/>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72121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GELEVERDE ENERGIE PER M2 EN PER DAG
2009 (2,8 m2, 230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SUMMARY!$B$30:$M$30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SUMMARY!$B$31:$M$31</c:f>
              <c:numCache>
                <c:ptCount val="12"/>
                <c:pt idx="0">
                  <c:v>0.41346774193548397</c:v>
                </c:pt>
                <c:pt idx="1">
                  <c:v>0.46315476190476196</c:v>
                </c:pt>
                <c:pt idx="2">
                  <c:v>0.6667503924646784</c:v>
                </c:pt>
                <c:pt idx="3">
                  <c:v>0.9790909090909092</c:v>
                </c:pt>
                <c:pt idx="4">
                  <c:v>1.197467105263158</c:v>
                </c:pt>
                <c:pt idx="5">
                  <c:v>1.3584222919937206</c:v>
                </c:pt>
                <c:pt idx="6">
                  <c:v>1.45481220657277</c:v>
                </c:pt>
                <c:pt idx="7">
                  <c:v>1.5383870023419206</c:v>
                </c:pt>
                <c:pt idx="8">
                  <c:v>1.5217700729927008</c:v>
                </c:pt>
                <c:pt idx="9">
                  <c:v>1.4555573770491805</c:v>
                </c:pt>
                <c:pt idx="10">
                  <c:v>1.3527004264392326</c:v>
                </c:pt>
                <c:pt idx="11">
                  <c:v>1.2560987509758001</c:v>
                </c:pt>
              </c:numCache>
            </c:numRef>
          </c:val>
          <c:smooth val="1"/>
        </c:ser>
        <c:marker val="1"/>
        <c:axId val="38739091"/>
        <c:axId val="13107500"/>
      </c:lineChart>
      <c:catAx>
        <c:axId val="38739091"/>
        <c:scaling>
          <c:orientation val="minMax"/>
        </c:scaling>
        <c:axPos val="b"/>
        <c:delete val="0"/>
        <c:numFmt formatCode="General" sourceLinked="1"/>
        <c:majorTickMark val="out"/>
        <c:minorTickMark val="none"/>
        <c:tickLblPos val="nextTo"/>
        <c:crossAx val="13107500"/>
        <c:crosses val="autoZero"/>
        <c:auto val="1"/>
        <c:lblOffset val="100"/>
        <c:noMultiLvlLbl val="0"/>
      </c:catAx>
      <c:valAx>
        <c:axId val="13107500"/>
        <c:scaling>
          <c:orientation val="minMax"/>
          <c:max val="1.6"/>
        </c:scaling>
        <c:axPos val="l"/>
        <c:majorGridlines/>
        <c:delete val="0"/>
        <c:numFmt formatCode="General" sourceLinked="1"/>
        <c:majorTickMark val="out"/>
        <c:minorTickMark val="none"/>
        <c:tickLblPos val="nextTo"/>
        <c:txPr>
          <a:bodyPr/>
          <a:lstStyle/>
          <a:p>
            <a:pPr>
              <a:defRPr lang="en-US" cap="none" sz="925" b="1" i="0" u="none" baseline="0"/>
            </a:pPr>
          </a:p>
        </c:txPr>
        <c:crossAx val="38739091"/>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PROGNOSE GEGENEREERDE JAARLIJKSE ENERGIEWINST (365 DAGEN)
2009 (systeem 2,8 m2, 150+80 Liter-SOLES-2)</a:t>
            </a:r>
          </a:p>
        </c:rich>
      </c:tx>
      <c:layout/>
      <c:spPr>
        <a:noFill/>
        <a:ln>
          <a:noFill/>
        </a:ln>
      </c:spPr>
    </c:title>
    <c:plotArea>
      <c:layout>
        <c:manualLayout>
          <c:xMode val="edge"/>
          <c:yMode val="edge"/>
          <c:x val="0.03375"/>
          <c:y val="0.10675"/>
          <c:w val="0.9535"/>
          <c:h val="0.87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SUMMARY!$B$35:$M$35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SUMMARY!$B$36:$M$36</c:f>
              <c:numCache>
                <c:ptCount val="12"/>
                <c:pt idx="0">
                  <c:v>1.5212305161290325</c:v>
                </c:pt>
                <c:pt idx="1">
                  <c:v>1.7040390000000005</c:v>
                </c:pt>
                <c:pt idx="2">
                  <c:v>2.453108043956044</c:v>
                </c:pt>
                <c:pt idx="3">
                  <c:v>3.6022712727272728</c:v>
                </c:pt>
                <c:pt idx="4">
                  <c:v>4.405720973684211</c:v>
                </c:pt>
                <c:pt idx="5">
                  <c:v>4.997907296703296</c:v>
                </c:pt>
                <c:pt idx="6">
                  <c:v>5.352545070422535</c:v>
                </c:pt>
                <c:pt idx="7">
                  <c:v>5.660033459016394</c:v>
                </c:pt>
                <c:pt idx="8">
                  <c:v>5.5988964525547456</c:v>
                </c:pt>
                <c:pt idx="9">
                  <c:v>5.355286701639344</c:v>
                </c:pt>
                <c:pt idx="10">
                  <c:v>4.976855408955225</c:v>
                </c:pt>
                <c:pt idx="11">
                  <c:v>4.621438524590164</c:v>
                </c:pt>
              </c:numCache>
            </c:numRef>
          </c:val>
          <c:smooth val="1"/>
        </c:ser>
        <c:axId val="50858637"/>
        <c:axId val="55074550"/>
      </c:lineChart>
      <c:catAx>
        <c:axId val="50858637"/>
        <c:scaling>
          <c:orientation val="minMax"/>
        </c:scaling>
        <c:axPos val="b"/>
        <c:delete val="0"/>
        <c:numFmt formatCode="General" sourceLinked="1"/>
        <c:majorTickMark val="out"/>
        <c:minorTickMark val="none"/>
        <c:tickLblPos val="nextTo"/>
        <c:crossAx val="55074550"/>
        <c:crosses val="autoZero"/>
        <c:auto val="1"/>
        <c:lblOffset val="100"/>
        <c:noMultiLvlLbl val="0"/>
      </c:catAx>
      <c:valAx>
        <c:axId val="55074550"/>
        <c:scaling>
          <c:orientation val="minMax"/>
          <c:max val="6"/>
        </c:scaling>
        <c:axPos val="l"/>
        <c:title>
          <c:tx>
            <c:rich>
              <a:bodyPr vert="horz" rot="-5400000" anchor="ctr"/>
              <a:lstStyle/>
              <a:p>
                <a:pPr algn="ctr">
                  <a:defRPr/>
                </a:pPr>
                <a:r>
                  <a:rPr lang="en-US" cap="none" sz="1000" b="1" i="0" u="none" baseline="0"/>
                  <a:t>GigaJoule</a:t>
                </a:r>
              </a:p>
            </c:rich>
          </c:tx>
          <c:layout/>
          <c:overlay val="0"/>
          <c:spPr>
            <a:noFill/>
            <a:ln>
              <a:noFill/>
            </a:ln>
          </c:spPr>
        </c:title>
        <c:majorGridlines/>
        <c:delete val="0"/>
        <c:numFmt formatCode="General" sourceLinked="1"/>
        <c:majorTickMark val="out"/>
        <c:minorTickMark val="none"/>
        <c:tickLblPos val="nextTo"/>
        <c:crossAx val="50858637"/>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Times New Roman"/>
                <a:ea typeface="Times New Roman"/>
                <a:cs typeface="Times New Roman"/>
              </a:rPr>
              <a:t>GEMETEN ENERGIEOPBRENGST /DAG EN PER MAAND
JAAR 2009 </a:t>
            </a:r>
            <a:r>
              <a:rPr lang="en-US" cap="none" sz="875" b="1" i="0" u="none" baseline="0">
                <a:latin typeface="Times New Roman"/>
                <a:ea typeface="Times New Roman"/>
                <a:cs typeface="Times New Roman"/>
              </a:rPr>
              <a:t>(COPYRIGHT LOCUTIS ENERGY SYSTEMS)</a:t>
            </a:r>
            <a:r>
              <a:rPr lang="en-US" cap="none" sz="1900"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18"/>
          <c:w val="0.943"/>
          <c:h val="0.882"/>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2.9710000000000036</c:v>
                </c:pt>
                <c:pt idx="1">
                  <c:v>0</c:v>
                </c:pt>
                <c:pt idx="2">
                  <c:v>0</c:v>
                </c:pt>
                <c:pt idx="3">
                  <c:v>0.08699999999998909</c:v>
                </c:pt>
                <c:pt idx="4">
                  <c:v>0.22100000000000364</c:v>
                </c:pt>
                <c:pt idx="5">
                  <c:v>0.011999999999943611</c:v>
                </c:pt>
                <c:pt idx="6">
                  <c:v>0.035000000000081855</c:v>
                </c:pt>
                <c:pt idx="7">
                  <c:v>1.086999999999989</c:v>
                </c:pt>
                <c:pt idx="8">
                  <c:v>0</c:v>
                </c:pt>
                <c:pt idx="9">
                  <c:v>0.05199999999990723</c:v>
                </c:pt>
                <c:pt idx="10">
                  <c:v>0.03700000000003456</c:v>
                </c:pt>
                <c:pt idx="11">
                  <c:v>2.990000000000009</c:v>
                </c:pt>
                <c:pt idx="12">
                  <c:v>1.2829999999999018</c:v>
                </c:pt>
                <c:pt idx="13">
                  <c:v>0</c:v>
                </c:pt>
                <c:pt idx="14">
                  <c:v>2.8400000000001455</c:v>
                </c:pt>
                <c:pt idx="15">
                  <c:v>0.9529999999999745</c:v>
                </c:pt>
                <c:pt idx="16">
                  <c:v>0</c:v>
                </c:pt>
                <c:pt idx="17">
                  <c:v>0.33999999999991815</c:v>
                </c:pt>
                <c:pt idx="18">
                  <c:v>0.3240000000000691</c:v>
                </c:pt>
                <c:pt idx="19">
                  <c:v>0</c:v>
                </c:pt>
                <c:pt idx="20">
                  <c:v>0</c:v>
                </c:pt>
                <c:pt idx="21">
                  <c:v>0</c:v>
                </c:pt>
                <c:pt idx="22">
                  <c:v>0.018000000000029104</c:v>
                </c:pt>
                <c:pt idx="23">
                  <c:v>0.10599999999999454</c:v>
                </c:pt>
                <c:pt idx="24">
                  <c:v>0</c:v>
                </c:pt>
                <c:pt idx="25">
                  <c:v>2.2349999999999</c:v>
                </c:pt>
                <c:pt idx="26">
                  <c:v>0.6390000000001237</c:v>
                </c:pt>
                <c:pt idx="27">
                  <c:v>2.186999999999898</c:v>
                </c:pt>
                <c:pt idx="28">
                  <c:v>0</c:v>
                </c:pt>
                <c:pt idx="29">
                  <c:v>0</c:v>
                </c:pt>
                <c:pt idx="30">
                  <c:v>0</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0</c:v>
                </c:pt>
                <c:pt idx="1">
                  <c:v>0.8489999999999327</c:v>
                </c:pt>
                <c:pt idx="2">
                  <c:v>0.03999999999996362</c:v>
                </c:pt>
                <c:pt idx="3">
                  <c:v>1.150000000000091</c:v>
                </c:pt>
                <c:pt idx="4">
                  <c:v>0.6340000000000146</c:v>
                </c:pt>
                <c:pt idx="5">
                  <c:v>1.1449999999999818</c:v>
                </c:pt>
                <c:pt idx="6">
                  <c:v>0</c:v>
                </c:pt>
                <c:pt idx="7">
                  <c:v>5.379999999999882</c:v>
                </c:pt>
                <c:pt idx="8">
                  <c:v>0.2760000000000673</c:v>
                </c:pt>
                <c:pt idx="9">
                  <c:v>0.03899999999998727</c:v>
                </c:pt>
                <c:pt idx="10">
                  <c:v>0</c:v>
                </c:pt>
                <c:pt idx="11">
                  <c:v>1.8869999999999436</c:v>
                </c:pt>
                <c:pt idx="12">
                  <c:v>0.04600000000004911</c:v>
                </c:pt>
                <c:pt idx="13">
                  <c:v>2.2210000000000036</c:v>
                </c:pt>
                <c:pt idx="14">
                  <c:v>0.08699999999998909</c:v>
                </c:pt>
                <c:pt idx="15">
                  <c:v>0.5119999999999436</c:v>
                </c:pt>
                <c:pt idx="16">
                  <c:v>1.0420000000001437</c:v>
                </c:pt>
                <c:pt idx="17">
                  <c:v>0</c:v>
                </c:pt>
                <c:pt idx="18">
                  <c:v>0</c:v>
                </c:pt>
                <c:pt idx="19">
                  <c:v>3.20900000000006</c:v>
                </c:pt>
                <c:pt idx="20">
                  <c:v>2.931999999999789</c:v>
                </c:pt>
                <c:pt idx="21">
                  <c:v>2.379000000000133</c:v>
                </c:pt>
                <c:pt idx="22">
                  <c:v>0.13200000000006185</c:v>
                </c:pt>
                <c:pt idx="23">
                  <c:v>0.08699999999998909</c:v>
                </c:pt>
                <c:pt idx="24">
                  <c:v>0</c:v>
                </c:pt>
                <c:pt idx="25">
                  <c:v>0.38400000000001455</c:v>
                </c:pt>
                <c:pt idx="26">
                  <c:v>0.8299999999999272</c:v>
                </c:pt>
                <c:pt idx="27">
                  <c:v>0.48499999999989996</c:v>
                </c:pt>
                <c:pt idx="28">
                  <c:v>0</c:v>
                </c:pt>
                <c:pt idx="29">
                  <c:v>0.04100000000016735</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2.7899999999999636</c:v>
                </c:pt>
                <c:pt idx="1">
                  <c:v>0.3849999999999909</c:v>
                </c:pt>
                <c:pt idx="2">
                  <c:v>0.3670000000001892</c:v>
                </c:pt>
                <c:pt idx="3">
                  <c:v>5.995999999999867</c:v>
                </c:pt>
                <c:pt idx="4">
                  <c:v>0.2540000000001328</c:v>
                </c:pt>
                <c:pt idx="5">
                  <c:v>0.7339999999999236</c:v>
                </c:pt>
                <c:pt idx="6">
                  <c:v>6.530999999999949</c:v>
                </c:pt>
                <c:pt idx="7">
                  <c:v>6.689000000000078</c:v>
                </c:pt>
                <c:pt idx="8">
                  <c:v>0.6469999999999345</c:v>
                </c:pt>
                <c:pt idx="9">
                  <c:v>3.752999999999929</c:v>
                </c:pt>
                <c:pt idx="10">
                  <c:v>5.704000000000178</c:v>
                </c:pt>
                <c:pt idx="11">
                  <c:v>6.061999999999898</c:v>
                </c:pt>
                <c:pt idx="12">
                  <c:v>4.405999999999949</c:v>
                </c:pt>
                <c:pt idx="13">
                  <c:v>1.6590000000001055</c:v>
                </c:pt>
                <c:pt idx="14">
                  <c:v>5.149999999999864</c:v>
                </c:pt>
                <c:pt idx="15">
                  <c:v>1.415000000000191</c:v>
                </c:pt>
                <c:pt idx="16">
                  <c:v>0.10599999999999454</c:v>
                </c:pt>
                <c:pt idx="17">
                  <c:v>0</c:v>
                </c:pt>
                <c:pt idx="18">
                  <c:v>4.038999999999987</c:v>
                </c:pt>
                <c:pt idx="19">
                  <c:v>2.5709999999999127</c:v>
                </c:pt>
                <c:pt idx="20">
                  <c:v>0</c:v>
                </c:pt>
                <c:pt idx="21">
                  <c:v>0</c:v>
                </c:pt>
                <c:pt idx="22">
                  <c:v>3.7999999999999545</c:v>
                </c:pt>
                <c:pt idx="23">
                  <c:v>0</c:v>
                </c:pt>
                <c:pt idx="24">
                  <c:v>3.201999999999998</c:v>
                </c:pt>
                <c:pt idx="25">
                  <c:v>0.2319999999999709</c:v>
                </c:pt>
                <c:pt idx="26">
                  <c:v>2.0790000000001783</c:v>
                </c:pt>
                <c:pt idx="27">
                  <c:v>4.538999999999987</c:v>
                </c:pt>
                <c:pt idx="28">
                  <c:v>0.6979999999998654</c:v>
                </c:pt>
                <c:pt idx="29">
                  <c:v>0.5299999999999727</c:v>
                </c:pt>
                <c:pt idx="30">
                  <c:v>1.206000000000131</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0.6469999999999345</c:v>
                </c:pt>
                <c:pt idx="1">
                  <c:v>1.9670000000000982</c:v>
                </c:pt>
                <c:pt idx="2">
                  <c:v>1.1959999999999127</c:v>
                </c:pt>
                <c:pt idx="3">
                  <c:v>4.619999999999891</c:v>
                </c:pt>
                <c:pt idx="4">
                  <c:v>5.813000000000102</c:v>
                </c:pt>
                <c:pt idx="5">
                  <c:v>1.344000000000051</c:v>
                </c:pt>
                <c:pt idx="6">
                  <c:v>9.358999999999924</c:v>
                </c:pt>
                <c:pt idx="7">
                  <c:v>9.476000000000113</c:v>
                </c:pt>
                <c:pt idx="8">
                  <c:v>1.384999999999991</c:v>
                </c:pt>
                <c:pt idx="9">
                  <c:v>5.877999999999929</c:v>
                </c:pt>
                <c:pt idx="10">
                  <c:v>2.3810000000000855</c:v>
                </c:pt>
                <c:pt idx="11">
                  <c:v>6.336999999999989</c:v>
                </c:pt>
                <c:pt idx="12">
                  <c:v>3.0989999999999327</c:v>
                </c:pt>
                <c:pt idx="13">
                  <c:v>2.3309999999999036</c:v>
                </c:pt>
                <c:pt idx="14">
                  <c:v>0</c:v>
                </c:pt>
                <c:pt idx="15">
                  <c:v>6.1590000000001055</c:v>
                </c:pt>
                <c:pt idx="16">
                  <c:v>3.9890000000000327</c:v>
                </c:pt>
                <c:pt idx="17">
                  <c:v>8.326999999999998</c:v>
                </c:pt>
                <c:pt idx="18">
                  <c:v>2.788000000000011</c:v>
                </c:pt>
                <c:pt idx="19">
                  <c:v>6.856999999999971</c:v>
                </c:pt>
                <c:pt idx="20">
                  <c:v>3.188999999999851</c:v>
                </c:pt>
                <c:pt idx="21">
                  <c:v>7.778999999999996</c:v>
                </c:pt>
                <c:pt idx="22">
                  <c:v>3.425000000000182</c:v>
                </c:pt>
                <c:pt idx="23">
                  <c:v>4.8819999999998345</c:v>
                </c:pt>
                <c:pt idx="24">
                  <c:v>1.2510000000002037</c:v>
                </c:pt>
                <c:pt idx="25">
                  <c:v>2.530999999999949</c:v>
                </c:pt>
                <c:pt idx="26">
                  <c:v>8.072999999999865</c:v>
                </c:pt>
                <c:pt idx="27">
                  <c:v>1.2830000000001291</c:v>
                </c:pt>
                <c:pt idx="28">
                  <c:v>0.09600000000000364</c:v>
                </c:pt>
                <c:pt idx="29">
                  <c:v>0.013999999999896318</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7.543999999999983</c:v>
                </c:pt>
                <c:pt idx="1">
                  <c:v>1.9300000000000637</c:v>
                </c:pt>
                <c:pt idx="2">
                  <c:v>6.27699999999993</c:v>
                </c:pt>
                <c:pt idx="3">
                  <c:v>9.297000000000025</c:v>
                </c:pt>
                <c:pt idx="4">
                  <c:v>8.124000000000024</c:v>
                </c:pt>
                <c:pt idx="5">
                  <c:v>9.93999999999994</c:v>
                </c:pt>
                <c:pt idx="6">
                  <c:v>3.0370000000000346</c:v>
                </c:pt>
                <c:pt idx="7">
                  <c:v>5.601999999999975</c:v>
                </c:pt>
                <c:pt idx="8">
                  <c:v>3.6680000000000064</c:v>
                </c:pt>
                <c:pt idx="9">
                  <c:v>7.187999999999988</c:v>
                </c:pt>
                <c:pt idx="10">
                  <c:v>3.0450000000000728</c:v>
                </c:pt>
                <c:pt idx="11">
                  <c:v>0.6539999999999964</c:v>
                </c:pt>
                <c:pt idx="12">
                  <c:v>6.538000000000011</c:v>
                </c:pt>
                <c:pt idx="13">
                  <c:v>7.067999999999984</c:v>
                </c:pt>
                <c:pt idx="14">
                  <c:v>10.057000000000016</c:v>
                </c:pt>
                <c:pt idx="15">
                  <c:v>5.91599999999994</c:v>
                </c:pt>
                <c:pt idx="16">
                  <c:v>5.11099999999999</c:v>
                </c:pt>
                <c:pt idx="17">
                  <c:v>7.975999999999999</c:v>
                </c:pt>
                <c:pt idx="18">
                  <c:v>8.187999999999988</c:v>
                </c:pt>
                <c:pt idx="19">
                  <c:v>5.3700000000000045</c:v>
                </c:pt>
                <c:pt idx="20">
                  <c:v>7.97300000000007</c:v>
                </c:pt>
                <c:pt idx="21">
                  <c:v>8.809999999999945</c:v>
                </c:pt>
                <c:pt idx="22">
                  <c:v>6.86099999999999</c:v>
                </c:pt>
                <c:pt idx="23">
                  <c:v>8.649000000000001</c:v>
                </c:pt>
                <c:pt idx="24">
                  <c:v>0.1270000000000664</c:v>
                </c:pt>
                <c:pt idx="25">
                  <c:v>4.540000000000077</c:v>
                </c:pt>
                <c:pt idx="26">
                  <c:v>1.4259999999999309</c:v>
                </c:pt>
                <c:pt idx="27">
                  <c:v>5.195999999999913</c:v>
                </c:pt>
                <c:pt idx="28">
                  <c:v>4.815000000000055</c:v>
                </c:pt>
                <c:pt idx="29">
                  <c:v>3.75</c:v>
                </c:pt>
                <c:pt idx="30">
                  <c:v>8.69900000000007</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10.197000000000003</c:v>
                </c:pt>
                <c:pt idx="1">
                  <c:v>7.461999999999989</c:v>
                </c:pt>
                <c:pt idx="2">
                  <c:v>7.913000000000011</c:v>
                </c:pt>
                <c:pt idx="3">
                  <c:v>11.624000000000024</c:v>
                </c:pt>
                <c:pt idx="4">
                  <c:v>3.1090000000000373</c:v>
                </c:pt>
                <c:pt idx="5">
                  <c:v>5.203999999999951</c:v>
                </c:pt>
                <c:pt idx="6">
                  <c:v>2.9780000000000655</c:v>
                </c:pt>
                <c:pt idx="7">
                  <c:v>4.487999999999943</c:v>
                </c:pt>
                <c:pt idx="8">
                  <c:v>4.618000000000052</c:v>
                </c:pt>
                <c:pt idx="9">
                  <c:v>3.4049999999999727</c:v>
                </c:pt>
                <c:pt idx="10">
                  <c:v>8.462999999999965</c:v>
                </c:pt>
                <c:pt idx="11">
                  <c:v>1.9610000000000127</c:v>
                </c:pt>
                <c:pt idx="12">
                  <c:v>7.932999999999993</c:v>
                </c:pt>
                <c:pt idx="13">
                  <c:v>5.335000000000036</c:v>
                </c:pt>
                <c:pt idx="14">
                  <c:v>5.6609999999999445</c:v>
                </c:pt>
                <c:pt idx="15">
                  <c:v>9.113000000000056</c:v>
                </c:pt>
                <c:pt idx="16">
                  <c:v>3.0529999999999973</c:v>
                </c:pt>
                <c:pt idx="17">
                  <c:v>2.1920000000000073</c:v>
                </c:pt>
                <c:pt idx="18">
                  <c:v>4.7309999999999945</c:v>
                </c:pt>
                <c:pt idx="19">
                  <c:v>8.802999999999997</c:v>
                </c:pt>
                <c:pt idx="20">
                  <c:v>4.380999999999972</c:v>
                </c:pt>
                <c:pt idx="21">
                  <c:v>4.6299999999999955</c:v>
                </c:pt>
                <c:pt idx="22">
                  <c:v>3.8700000000000045</c:v>
                </c:pt>
                <c:pt idx="23">
                  <c:v>3.647000000000048</c:v>
                </c:pt>
                <c:pt idx="24">
                  <c:v>7.59699999999998</c:v>
                </c:pt>
                <c:pt idx="25">
                  <c:v>6.461999999999989</c:v>
                </c:pt>
                <c:pt idx="26">
                  <c:v>3.451999999999998</c:v>
                </c:pt>
                <c:pt idx="27">
                  <c:v>7.316000000000031</c:v>
                </c:pt>
                <c:pt idx="28">
                  <c:v>5.975999999999999</c:v>
                </c:pt>
                <c:pt idx="29">
                  <c:v>5.525999999999954</c:v>
                </c:pt>
                <c:pt idx="30">
                  <c:v>4.298000000000002</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NUMBERS!$H$4:$H$32</c:f>
              <c:numCache>
                <c:ptCount val="29"/>
                <c:pt idx="0">
                  <c:v>9.593000000000018</c:v>
                </c:pt>
                <c:pt idx="1">
                  <c:v>9.79099999999994</c:v>
                </c:pt>
                <c:pt idx="2">
                  <c:v>3.0260000000000673</c:v>
                </c:pt>
                <c:pt idx="3">
                  <c:v>2.90300000000002</c:v>
                </c:pt>
                <c:pt idx="4">
                  <c:v>4.156999999999925</c:v>
                </c:pt>
                <c:pt idx="5">
                  <c:v>5.984000000000037</c:v>
                </c:pt>
                <c:pt idx="6">
                  <c:v>1.5299999999999727</c:v>
                </c:pt>
                <c:pt idx="7">
                  <c:v>3.7000000000000455</c:v>
                </c:pt>
                <c:pt idx="8">
                  <c:v>5.653999999999996</c:v>
                </c:pt>
                <c:pt idx="9">
                  <c:v>1.8360000000000127</c:v>
                </c:pt>
                <c:pt idx="10">
                  <c:v>4.16599999999994</c:v>
                </c:pt>
                <c:pt idx="11">
                  <c:v>11.153999999999996</c:v>
                </c:pt>
                <c:pt idx="12">
                  <c:v>8.639999999999986</c:v>
                </c:pt>
                <c:pt idx="13">
                  <c:v>2.048000000000002</c:v>
                </c:pt>
                <c:pt idx="14">
                  <c:v>1.7019999999999982</c:v>
                </c:pt>
                <c:pt idx="15">
                  <c:v>4.2590000000000146</c:v>
                </c:pt>
                <c:pt idx="16">
                  <c:v>7.3700000000000045</c:v>
                </c:pt>
                <c:pt idx="17">
                  <c:v>6.2029999999999745</c:v>
                </c:pt>
                <c:pt idx="18">
                  <c:v>6.891000000000076</c:v>
                </c:pt>
                <c:pt idx="19">
                  <c:v>3.4470000000000027</c:v>
                </c:pt>
                <c:pt idx="20">
                  <c:v>7.990000000000009</c:v>
                </c:pt>
                <c:pt idx="21">
                  <c:v>4.725999999999999</c:v>
                </c:pt>
                <c:pt idx="22">
                  <c:v>9.916999999999916</c:v>
                </c:pt>
                <c:pt idx="23">
                  <c:v>9.86200000000008</c:v>
                </c:pt>
                <c:pt idx="24">
                  <c:v>9.690999999999917</c:v>
                </c:pt>
                <c:pt idx="25">
                  <c:v>7.563000000000102</c:v>
                </c:pt>
                <c:pt idx="26">
                  <c:v>3.6119999999999663</c:v>
                </c:pt>
                <c:pt idx="27">
                  <c:v>4.596000000000004</c:v>
                </c:pt>
                <c:pt idx="28">
                  <c:v>9.377999999999929</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6.2309999999999945</c:v>
                </c:pt>
                <c:pt idx="1">
                  <c:v>7.228999999999985</c:v>
                </c:pt>
                <c:pt idx="2">
                  <c:v>4.793000000000006</c:v>
                </c:pt>
                <c:pt idx="3">
                  <c:v>7.228000000000009</c:v>
                </c:pt>
                <c:pt idx="4">
                  <c:v>0.22699999999997544</c:v>
                </c:pt>
                <c:pt idx="5">
                  <c:v>2.4770000000000323</c:v>
                </c:pt>
                <c:pt idx="6">
                  <c:v>5.418999999999983</c:v>
                </c:pt>
                <c:pt idx="7">
                  <c:v>4.064999999999998</c:v>
                </c:pt>
                <c:pt idx="8">
                  <c:v>6.316000000000031</c:v>
                </c:pt>
                <c:pt idx="9">
                  <c:v>9.73399999999998</c:v>
                </c:pt>
                <c:pt idx="10">
                  <c:v>7.903999999999996</c:v>
                </c:pt>
                <c:pt idx="11">
                  <c:v>0.38999999999998636</c:v>
                </c:pt>
                <c:pt idx="12">
                  <c:v>11.572000000000003</c:v>
                </c:pt>
                <c:pt idx="13">
                  <c:v>6.189000000000021</c:v>
                </c:pt>
                <c:pt idx="14">
                  <c:v>1.122000000000014</c:v>
                </c:pt>
                <c:pt idx="15">
                  <c:v>2.234999999999957</c:v>
                </c:pt>
                <c:pt idx="16">
                  <c:v>1.8070000000000164</c:v>
                </c:pt>
                <c:pt idx="17">
                  <c:v>6.293000000000006</c:v>
                </c:pt>
                <c:pt idx="18">
                  <c:v>2.586999999999989</c:v>
                </c:pt>
                <c:pt idx="19">
                  <c:v>8.703000000000031</c:v>
                </c:pt>
                <c:pt idx="20">
                  <c:v>5.389999999999986</c:v>
                </c:pt>
                <c:pt idx="21">
                  <c:v>9.254999999999995</c:v>
                </c:pt>
                <c:pt idx="22">
                  <c:v>6.3700000000000045</c:v>
                </c:pt>
                <c:pt idx="23">
                  <c:v>9.319000000000017</c:v>
                </c:pt>
                <c:pt idx="24">
                  <c:v>4.476999999999975</c:v>
                </c:pt>
                <c:pt idx="25">
                  <c:v>0</c:v>
                </c:pt>
                <c:pt idx="26">
                  <c:v>1.136000000000024</c:v>
                </c:pt>
                <c:pt idx="27">
                  <c:v>9.057999999999993</c:v>
                </c:pt>
                <c:pt idx="28">
                  <c:v>11.548000000000002</c:v>
                </c:pt>
                <c:pt idx="29">
                  <c:v>9.48399999999998</c:v>
                </c:pt>
                <c:pt idx="30">
                  <c:v>9.367999999999995</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7.944999999999993</c:v>
                </c:pt>
                <c:pt idx="1">
                  <c:v>7.6699999999999875</c:v>
                </c:pt>
                <c:pt idx="2">
                  <c:v>8.295000000000016</c:v>
                </c:pt>
                <c:pt idx="3">
                  <c:v>0</c:v>
                </c:pt>
                <c:pt idx="4">
                  <c:v>5.9010000000000105</c:v>
                </c:pt>
                <c:pt idx="5">
                  <c:v>2.305999999999983</c:v>
                </c:pt>
                <c:pt idx="6">
                  <c:v>0.48799999999999955</c:v>
                </c:pt>
                <c:pt idx="7">
                  <c:v>0.22700000000000387</c:v>
                </c:pt>
                <c:pt idx="8">
                  <c:v>0.5320000000000107</c:v>
                </c:pt>
                <c:pt idx="9">
                  <c:v>7.955999999999989</c:v>
                </c:pt>
                <c:pt idx="10">
                  <c:v>5.7949999999999875</c:v>
                </c:pt>
                <c:pt idx="11">
                  <c:v>3.5660000000000025</c:v>
                </c:pt>
                <c:pt idx="12">
                  <c:v>8.519000000000005</c:v>
                </c:pt>
                <c:pt idx="13">
                  <c:v>8.37100000000001</c:v>
                </c:pt>
                <c:pt idx="14">
                  <c:v>7.8729999999999905</c:v>
                </c:pt>
                <c:pt idx="15">
                  <c:v>2.6350000000000193</c:v>
                </c:pt>
                <c:pt idx="16">
                  <c:v>2.113999999999976</c:v>
                </c:pt>
                <c:pt idx="17">
                  <c:v>9.815000000000026</c:v>
                </c:pt>
                <c:pt idx="18">
                  <c:v>6.052999999999997</c:v>
                </c:pt>
                <c:pt idx="19">
                  <c:v>8.625</c:v>
                </c:pt>
                <c:pt idx="20">
                  <c:v>9.861999999999966</c:v>
                </c:pt>
                <c:pt idx="21">
                  <c:v>9.076000000000022</c:v>
                </c:pt>
                <c:pt idx="22">
                  <c:v>5.201000000000022</c:v>
                </c:pt>
                <c:pt idx="23">
                  <c:v>8.586999999999989</c:v>
                </c:pt>
                <c:pt idx="24">
                  <c:v>5.733000000000004</c:v>
                </c:pt>
                <c:pt idx="25">
                  <c:v>0.40999999999996817</c:v>
                </c:pt>
                <c:pt idx="26">
                  <c:v>2.0540000000000305</c:v>
                </c:pt>
                <c:pt idx="27">
                  <c:v>0.002999999999985903</c:v>
                </c:pt>
                <c:pt idx="28">
                  <c:v>7.7830000000000155</c:v>
                </c:pt>
                <c:pt idx="29">
                  <c:v>8.432999999999993</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-8.024999999999991</c:v>
                </c:pt>
                <c:pt idx="1">
                  <c:v>8.024999999999991</c:v>
                </c:pt>
                <c:pt idx="2">
                  <c:v>0</c:v>
                </c:pt>
                <c:pt idx="3">
                  <c:v>1.6210000000000093</c:v>
                </c:pt>
                <c:pt idx="4">
                  <c:v>1.2000000000000028</c:v>
                </c:pt>
                <c:pt idx="5">
                  <c:v>1</c:v>
                </c:pt>
                <c:pt idx="6">
                  <c:v>0.7759999999999962</c:v>
                </c:pt>
                <c:pt idx="7">
                  <c:v>1.0489999999999924</c:v>
                </c:pt>
                <c:pt idx="8">
                  <c:v>0.0010000000000047748</c:v>
                </c:pt>
                <c:pt idx="9">
                  <c:v>0.3229999999999933</c:v>
                </c:pt>
                <c:pt idx="10">
                  <c:v>0.23499999999999943</c:v>
                </c:pt>
                <c:pt idx="11">
                  <c:v>2.812000000000012</c:v>
                </c:pt>
                <c:pt idx="12">
                  <c:v>6.643999999999991</c:v>
                </c:pt>
                <c:pt idx="13">
                  <c:v>1.7450000000000045</c:v>
                </c:pt>
                <c:pt idx="14">
                  <c:v>3.1099999999999994</c:v>
                </c:pt>
                <c:pt idx="15">
                  <c:v>5.292000000000002</c:v>
                </c:pt>
                <c:pt idx="16">
                  <c:v>5.295000000000002</c:v>
                </c:pt>
                <c:pt idx="17">
                  <c:v>0</c:v>
                </c:pt>
                <c:pt idx="18">
                  <c:v>5.109999999999999</c:v>
                </c:pt>
                <c:pt idx="19">
                  <c:v>7.817000000000007</c:v>
                </c:pt>
                <c:pt idx="20">
                  <c:v>8.335999999999999</c:v>
                </c:pt>
                <c:pt idx="21">
                  <c:v>6.788000000000011</c:v>
                </c:pt>
                <c:pt idx="22">
                  <c:v>0</c:v>
                </c:pt>
                <c:pt idx="23">
                  <c:v>5.078000000000003</c:v>
                </c:pt>
                <c:pt idx="24">
                  <c:v>0</c:v>
                </c:pt>
                <c:pt idx="25">
                  <c:v>0.01099999999999568</c:v>
                </c:pt>
                <c:pt idx="26">
                  <c:v>3.225999999999999</c:v>
                </c:pt>
                <c:pt idx="27">
                  <c:v>3.4070000000000107</c:v>
                </c:pt>
                <c:pt idx="28">
                  <c:v>4.97799999999998</c:v>
                </c:pt>
                <c:pt idx="29">
                  <c:v>6.942000000000007</c:v>
                </c:pt>
                <c:pt idx="30">
                  <c:v>9.28200000000001</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3.1799999999999997</c:v>
                </c:pt>
                <c:pt idx="1">
                  <c:v>0</c:v>
                </c:pt>
                <c:pt idx="2">
                  <c:v>0</c:v>
                </c:pt>
                <c:pt idx="3">
                  <c:v>0</c:v>
                </c:pt>
                <c:pt idx="4">
                  <c:v>0.0009999999999976694</c:v>
                </c:pt>
                <c:pt idx="5">
                  <c:v>1.4979999999999976</c:v>
                </c:pt>
                <c:pt idx="6">
                  <c:v>2.7180000000000035</c:v>
                </c:pt>
                <c:pt idx="7">
                  <c:v>0.10999999999999943</c:v>
                </c:pt>
                <c:pt idx="8">
                  <c:v>0</c:v>
                </c:pt>
                <c:pt idx="9">
                  <c:v>0</c:v>
                </c:pt>
                <c:pt idx="10">
                  <c:v>1.5219999999999985</c:v>
                </c:pt>
                <c:pt idx="11">
                  <c:v>2.588000000000001</c:v>
                </c:pt>
                <c:pt idx="12">
                  <c:v>0.12599999999999767</c:v>
                </c:pt>
                <c:pt idx="13">
                  <c:v>4.484999999999999</c:v>
                </c:pt>
                <c:pt idx="14">
                  <c:v>0</c:v>
                </c:pt>
                <c:pt idx="15">
                  <c:v>0.794000000000004</c:v>
                </c:pt>
                <c:pt idx="16">
                  <c:v>0</c:v>
                </c:pt>
                <c:pt idx="17">
                  <c:v>1.2370000000000019</c:v>
                </c:pt>
                <c:pt idx="18">
                  <c:v>0</c:v>
                </c:pt>
                <c:pt idx="19">
                  <c:v>0</c:v>
                </c:pt>
                <c:pt idx="20">
                  <c:v>0</c:v>
                </c:pt>
                <c:pt idx="21">
                  <c:v>2.314</c:v>
                </c:pt>
                <c:pt idx="22">
                  <c:v>0</c:v>
                </c:pt>
                <c:pt idx="23">
                  <c:v>0</c:v>
                </c:pt>
                <c:pt idx="24">
                  <c:v>3.9479999999999933</c:v>
                </c:pt>
                <c:pt idx="25">
                  <c:v>3.9480000000000075</c:v>
                </c:pt>
                <c:pt idx="26">
                  <c:v>3.9479999999999933</c:v>
                </c:pt>
                <c:pt idx="27">
                  <c:v>5.555999999999997</c:v>
                </c:pt>
                <c:pt idx="28">
                  <c:v>3.948</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c:v>
                </c:pt>
                <c:pt idx="1">
                  <c:v>0.677</c:v>
                </c:pt>
                <c:pt idx="2">
                  <c:v>0</c:v>
                </c:pt>
                <c:pt idx="3">
                  <c:v>0</c:v>
                </c:pt>
                <c:pt idx="4">
                  <c:v>0.847</c:v>
                </c:pt>
                <c:pt idx="5">
                  <c:v>3.357</c:v>
                </c:pt>
                <c:pt idx="6">
                  <c:v>1.1219999999999999</c:v>
                </c:pt>
                <c:pt idx="7">
                  <c:v>0</c:v>
                </c:pt>
                <c:pt idx="8">
                  <c:v>3.1080000000000005</c:v>
                </c:pt>
                <c:pt idx="9">
                  <c:v>2.362</c:v>
                </c:pt>
                <c:pt idx="10">
                  <c:v>1.3859999999999992</c:v>
                </c:pt>
                <c:pt idx="11">
                  <c:v>0.6229999999999993</c:v>
                </c:pt>
                <c:pt idx="12">
                  <c:v>0</c:v>
                </c:pt>
                <c:pt idx="13">
                  <c:v>3.368000000000002</c:v>
                </c:pt>
                <c:pt idx="14">
                  <c:v>0.264999999999997</c:v>
                </c:pt>
                <c:pt idx="15">
                  <c:v>0</c:v>
                </c:pt>
                <c:pt idx="16">
                  <c:v>0.07900000000000063</c:v>
                </c:pt>
                <c:pt idx="17">
                  <c:v>0.07499999999999929</c:v>
                </c:pt>
                <c:pt idx="18">
                  <c:v>0.34299999999999997</c:v>
                </c:pt>
                <c:pt idx="19">
                  <c:v>1.4190000000000005</c:v>
                </c:pt>
                <c:pt idx="20">
                  <c:v>0.5450000000000017</c:v>
                </c:pt>
                <c:pt idx="21">
                  <c:v>0</c:v>
                </c:pt>
                <c:pt idx="22">
                  <c:v>0</c:v>
                </c:pt>
                <c:pt idx="23">
                  <c:v>0.7789999999999999</c:v>
                </c:pt>
                <c:pt idx="24">
                  <c:v>2.379999999999999</c:v>
                </c:pt>
                <c:pt idx="25">
                  <c:v>1.2970000000000006</c:v>
                </c:pt>
                <c:pt idx="26">
                  <c:v>1.527000000000001</c:v>
                </c:pt>
                <c:pt idx="27">
                  <c:v>0.46999999999999886</c:v>
                </c:pt>
                <c:pt idx="28">
                  <c:v>1.7759999999999998</c:v>
                </c:pt>
                <c:pt idx="29">
                  <c:v>3.978999999999999</c:v>
                </c:pt>
                <c:pt idx="30">
                  <c:v>4.105000000000004</c:v>
                </c:pt>
              </c:numCache>
            </c:numRef>
          </c:val>
          <c:shape val="box"/>
        </c:ser>
        <c:shape val="box"/>
        <c:axId val="25908903"/>
        <c:axId val="31853536"/>
        <c:axId val="18246369"/>
      </c:bar3DChart>
      <c:catAx>
        <c:axId val="25908903"/>
        <c:scaling>
          <c:orientation val="minMax"/>
        </c:scaling>
        <c:axPos val="b"/>
        <c:delete val="0"/>
        <c:numFmt formatCode="General" sourceLinked="1"/>
        <c:majorTickMark val="out"/>
        <c:minorTickMark val="none"/>
        <c:tickLblPos val="low"/>
        <c:txPr>
          <a:bodyPr vert="horz" rot="0"/>
          <a:lstStyle/>
          <a:p>
            <a:pPr>
              <a:defRPr lang="en-US" cap="none" sz="1000" b="1" i="0" u="none" baseline="0">
                <a:latin typeface="Times New Roman"/>
                <a:ea typeface="Times New Roman"/>
                <a:cs typeface="Times New Roman"/>
              </a:defRPr>
            </a:pPr>
          </a:p>
        </c:txPr>
        <c:crossAx val="31853536"/>
        <c:crosses val="max"/>
        <c:auto val="1"/>
        <c:lblOffset val="100"/>
        <c:tickLblSkip val="1"/>
        <c:noMultiLvlLbl val="0"/>
      </c:catAx>
      <c:valAx>
        <c:axId val="31853536"/>
        <c:scaling>
          <c:orientation val="minMax"/>
          <c:max val="12"/>
          <c:min val="0"/>
        </c:scaling>
        <c:axPos val="l"/>
        <c:title>
          <c:tx>
            <c:rich>
              <a:bodyPr vert="horz" rot="0" anchor="ctr"/>
              <a:lstStyle/>
              <a:p>
                <a:pPr algn="ctr">
                  <a:defRPr/>
                </a:pPr>
                <a:r>
                  <a:rPr lang="en-US" cap="none" sz="1050"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50" b="1" i="0" u="none" baseline="0">
                <a:latin typeface="Times New Roman"/>
                <a:ea typeface="Times New Roman"/>
                <a:cs typeface="Times New Roman"/>
              </a:defRPr>
            </a:pPr>
          </a:p>
        </c:txPr>
        <c:crossAx val="25908903"/>
        <c:crossesAt val="1"/>
        <c:crossBetween val="between"/>
        <c:dispUnits/>
        <c:majorUnit val="1"/>
        <c:minorUnit val="0.5"/>
      </c:valAx>
      <c:serAx>
        <c:axId val="18246369"/>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950" b="1" i="0" u="none" baseline="0">
                <a:latin typeface="Times New Roman"/>
                <a:ea typeface="Times New Roman"/>
                <a:cs typeface="Times New Roman"/>
              </a:defRPr>
            </a:pPr>
          </a:p>
        </c:txPr>
        <c:crossAx val="31853536"/>
        <c:crosses val="max"/>
        <c:tickLblSkip val="5"/>
        <c:tickMarkSkip val="1"/>
      </c:serAx>
      <c:spPr>
        <a:solidFill>
          <a:srgbClr val="CCCCFF"/>
        </a:solidFill>
        <a:ln w="3175">
          <a:noFill/>
        </a:ln>
      </c:spPr>
    </c:plotArea>
    <c:legend>
      <c:legendPos val="r"/>
      <c:layout>
        <c:manualLayout>
          <c:xMode val="edge"/>
          <c:yMode val="edge"/>
          <c:x val="0.83375"/>
          <c:y val="0.149"/>
          <c:w val="0.098"/>
          <c:h val="0.36"/>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DRAAI UREN PER DAG IN 2009
(Model Soles-2, 150+80 Liter opslagvolume, kollector oppervlak 2,8 m2)</a:t>
            </a:r>
          </a:p>
        </c:rich>
      </c:tx>
      <c:layout/>
      <c:spPr>
        <a:noFill/>
        <a:ln>
          <a:noFill/>
        </a:ln>
      </c:spPr>
    </c:title>
    <c:plotArea>
      <c:layout>
        <c:manualLayout>
          <c:xMode val="edge"/>
          <c:yMode val="edge"/>
          <c:x val="0.03575"/>
          <c:y val="0.10575"/>
          <c:w val="0.84"/>
          <c:h val="0.83625"/>
        </c:manualLayout>
      </c:layout>
      <c:lineChart>
        <c:grouping val="standard"/>
        <c:varyColors val="0"/>
        <c:ser>
          <c:idx val="0"/>
          <c:order val="0"/>
          <c:tx>
            <c:strRef>
              <c:f>SUMMARY!$B$77:$B$78</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SUMMARY!$B$79:$B$109</c:f>
              <c:numCache>
                <c:ptCount val="31"/>
                <c:pt idx="0">
                  <c:v>0</c:v>
                </c:pt>
                <c:pt idx="1">
                  <c:v>3.333332</c:v>
                </c:pt>
                <c:pt idx="2">
                  <c:v>0</c:v>
                </c:pt>
                <c:pt idx="3">
                  <c:v>0</c:v>
                </c:pt>
                <c:pt idx="4">
                  <c:v>3.4166653</c:v>
                </c:pt>
                <c:pt idx="5">
                  <c:v>5.4166644999999995</c:v>
                </c:pt>
                <c:pt idx="6">
                  <c:v>2.3333323999999998</c:v>
                </c:pt>
                <c:pt idx="7">
                  <c:v>0</c:v>
                </c:pt>
                <c:pt idx="8">
                  <c:v>5.7499977</c:v>
                </c:pt>
                <c:pt idx="9">
                  <c:v>4.9166647</c:v>
                </c:pt>
                <c:pt idx="10">
                  <c:v>4.7499981</c:v>
                </c:pt>
                <c:pt idx="11">
                  <c:v>1.3333328</c:v>
                </c:pt>
                <c:pt idx="12">
                  <c:v>0</c:v>
                </c:pt>
                <c:pt idx="13">
                  <c:v>4.8333314</c:v>
                </c:pt>
                <c:pt idx="14">
                  <c:v>0.4166665</c:v>
                </c:pt>
                <c:pt idx="15">
                  <c:v>0</c:v>
                </c:pt>
                <c:pt idx="16">
                  <c:v>0.5833330999999999</c:v>
                </c:pt>
                <c:pt idx="17">
                  <c:v>1.3333328</c:v>
                </c:pt>
                <c:pt idx="18">
                  <c:v>0.9166662999999999</c:v>
                </c:pt>
                <c:pt idx="19">
                  <c:v>3.9166651</c:v>
                </c:pt>
                <c:pt idx="20">
                  <c:v>1.4166661</c:v>
                </c:pt>
                <c:pt idx="21">
                  <c:v>0</c:v>
                </c:pt>
                <c:pt idx="22">
                  <c:v>0</c:v>
                </c:pt>
                <c:pt idx="23">
                  <c:v>3.4999986</c:v>
                </c:pt>
                <c:pt idx="24">
                  <c:v>5.0833313</c:v>
                </c:pt>
                <c:pt idx="25">
                  <c:v>4.5833315</c:v>
                </c:pt>
                <c:pt idx="26">
                  <c:v>4.166665</c:v>
                </c:pt>
                <c:pt idx="27">
                  <c:v>1.7499993</c:v>
                </c:pt>
                <c:pt idx="28">
                  <c:v>4.3333316</c:v>
                </c:pt>
                <c:pt idx="29">
                  <c:v>6.0833309</c:v>
                </c:pt>
                <c:pt idx="30">
                  <c:v>5.4999978</c:v>
                </c:pt>
              </c:numCache>
            </c:numRef>
          </c:val>
          <c:smooth val="0"/>
        </c:ser>
        <c:ser>
          <c:idx val="1"/>
          <c:order val="1"/>
          <c:tx>
            <c:strRef>
              <c:f>SUMMARY!$C$77:$C$78</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SUMMARY!$C$79:$C$109</c:f>
              <c:numCache>
                <c:ptCount val="31"/>
                <c:pt idx="0">
                  <c:v>4.8333314</c:v>
                </c:pt>
                <c:pt idx="1">
                  <c:v>0</c:v>
                </c:pt>
                <c:pt idx="2">
                  <c:v>0</c:v>
                </c:pt>
                <c:pt idx="3">
                  <c:v>0</c:v>
                </c:pt>
                <c:pt idx="4">
                  <c:v>0.0833333</c:v>
                </c:pt>
                <c:pt idx="5">
                  <c:v>3.6666651999999997</c:v>
                </c:pt>
                <c:pt idx="6">
                  <c:v>4.166665</c:v>
                </c:pt>
                <c:pt idx="7">
                  <c:v>0.5833330999999999</c:v>
                </c:pt>
                <c:pt idx="8">
                  <c:v>0</c:v>
                </c:pt>
                <c:pt idx="9">
                  <c:v>0</c:v>
                </c:pt>
                <c:pt idx="10">
                  <c:v>2.7499989</c:v>
                </c:pt>
                <c:pt idx="11">
                  <c:v>5.4999978</c:v>
                </c:pt>
                <c:pt idx="12">
                  <c:v>0.833333</c:v>
                </c:pt>
                <c:pt idx="13">
                  <c:v>5.5833311</c:v>
                </c:pt>
                <c:pt idx="14">
                  <c:v>1.2499995</c:v>
                </c:pt>
                <c:pt idx="15">
                  <c:v>2.9999988</c:v>
                </c:pt>
                <c:pt idx="16">
                  <c:v>0</c:v>
                </c:pt>
                <c:pt idx="17">
                  <c:v>4.4166649</c:v>
                </c:pt>
                <c:pt idx="18">
                  <c:v>0</c:v>
                </c:pt>
                <c:pt idx="19">
                  <c:v>0</c:v>
                </c:pt>
                <c:pt idx="20">
                  <c:v>4.4999982</c:v>
                </c:pt>
                <c:pt idx="21">
                  <c:v>0</c:v>
                </c:pt>
                <c:pt idx="22">
                  <c:v>0</c:v>
                </c:pt>
                <c:pt idx="23">
                  <c:v>0</c:v>
                </c:pt>
                <c:pt idx="24">
                  <c:v>0</c:v>
                </c:pt>
                <c:pt idx="25">
                  <c:v>0</c:v>
                </c:pt>
                <c:pt idx="26">
                  <c:v>0</c:v>
                </c:pt>
                <c:pt idx="27">
                  <c:v>0</c:v>
                </c:pt>
                <c:pt idx="28">
                  <c:v>0</c:v>
                </c:pt>
              </c:numCache>
            </c:numRef>
          </c:val>
          <c:smooth val="1"/>
        </c:ser>
        <c:ser>
          <c:idx val="2"/>
          <c:order val="2"/>
          <c:tx>
            <c:strRef>
              <c:f>SUMMARY!$D$77:$D$78</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SUMMARY!$D$79:$D$109</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4.6666647999999995</c:v>
                </c:pt>
                <c:pt idx="15">
                  <c:v>6.5833307</c:v>
                </c:pt>
                <c:pt idx="16">
                  <c:v>6.9999972</c:v>
                </c:pt>
                <c:pt idx="17">
                  <c:v>5.3333312</c:v>
                </c:pt>
                <c:pt idx="18">
                  <c:v>4.9166647</c:v>
                </c:pt>
                <c:pt idx="19">
                  <c:v>7.1666638</c:v>
                </c:pt>
                <c:pt idx="20">
                  <c:v>7.3333303999999995</c:v>
                </c:pt>
                <c:pt idx="21">
                  <c:v>7.2499971</c:v>
                </c:pt>
                <c:pt idx="22">
                  <c:v>0</c:v>
                </c:pt>
                <c:pt idx="23">
                  <c:v>5.9166643</c:v>
                </c:pt>
                <c:pt idx="24">
                  <c:v>2.9166655</c:v>
                </c:pt>
                <c:pt idx="25">
                  <c:v>0.1666666</c:v>
                </c:pt>
                <c:pt idx="26">
                  <c:v>5.7499977</c:v>
                </c:pt>
                <c:pt idx="27">
                  <c:v>3.5833319</c:v>
                </c:pt>
                <c:pt idx="28">
                  <c:v>6.4999974</c:v>
                </c:pt>
                <c:pt idx="29">
                  <c:v>7.3333303999999995</c:v>
                </c:pt>
                <c:pt idx="30">
                  <c:v>7.5833303</c:v>
                </c:pt>
              </c:numCache>
            </c:numRef>
          </c:val>
          <c:smooth val="0"/>
        </c:ser>
        <c:ser>
          <c:idx val="3"/>
          <c:order val="3"/>
          <c:tx>
            <c:strRef>
              <c:f>SUMMARY!$E$77:$E$78</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SUMMARY!$E$79:$E$109</c:f>
              <c:numCache>
                <c:ptCount val="31"/>
                <c:pt idx="0">
                  <c:v>6.4999974</c:v>
                </c:pt>
                <c:pt idx="1">
                  <c:v>6.666664</c:v>
                </c:pt>
                <c:pt idx="2">
                  <c:v>8.0833301</c:v>
                </c:pt>
                <c:pt idx="3">
                  <c:v>0.2499999</c:v>
                </c:pt>
                <c:pt idx="4">
                  <c:v>5.9166643</c:v>
                </c:pt>
                <c:pt idx="5">
                  <c:v>3.9999984</c:v>
                </c:pt>
                <c:pt idx="6">
                  <c:v>2.0833325</c:v>
                </c:pt>
                <c:pt idx="7">
                  <c:v>0.9166662999999999</c:v>
                </c:pt>
                <c:pt idx="8">
                  <c:v>1.8333325999999999</c:v>
                </c:pt>
                <c:pt idx="9">
                  <c:v>6.7499972999999995</c:v>
                </c:pt>
                <c:pt idx="10">
                  <c:v>5.5833311</c:v>
                </c:pt>
                <c:pt idx="11">
                  <c:v>6.9999972</c:v>
                </c:pt>
                <c:pt idx="12">
                  <c:v>7.3333303999999995</c:v>
                </c:pt>
                <c:pt idx="13">
                  <c:v>7.7499969</c:v>
                </c:pt>
                <c:pt idx="14">
                  <c:v>7.5833303</c:v>
                </c:pt>
                <c:pt idx="15">
                  <c:v>4.166665</c:v>
                </c:pt>
                <c:pt idx="16">
                  <c:v>2.9999988</c:v>
                </c:pt>
                <c:pt idx="17">
                  <c:v>7.7499969</c:v>
                </c:pt>
                <c:pt idx="18">
                  <c:v>6.1666642</c:v>
                </c:pt>
                <c:pt idx="19">
                  <c:v>7.9166635</c:v>
                </c:pt>
                <c:pt idx="20">
                  <c:v>7.0833305</c:v>
                </c:pt>
                <c:pt idx="21">
                  <c:v>7.7499969</c:v>
                </c:pt>
                <c:pt idx="22">
                  <c:v>4.166665</c:v>
                </c:pt>
                <c:pt idx="23">
                  <c:v>7.3333303999999995</c:v>
                </c:pt>
                <c:pt idx="24">
                  <c:v>5.4166644999999995</c:v>
                </c:pt>
                <c:pt idx="25">
                  <c:v>1.7499993</c:v>
                </c:pt>
                <c:pt idx="26">
                  <c:v>2.6666656</c:v>
                </c:pt>
                <c:pt idx="27">
                  <c:v>0</c:v>
                </c:pt>
                <c:pt idx="28">
                  <c:v>8.33333</c:v>
                </c:pt>
                <c:pt idx="29">
                  <c:v>7.9166635</c:v>
                </c:pt>
              </c:numCache>
            </c:numRef>
          </c:val>
          <c:smooth val="0"/>
        </c:ser>
        <c:ser>
          <c:idx val="4"/>
          <c:order val="4"/>
          <c:tx>
            <c:strRef>
              <c:f>SUMMARY!$F$77:$F$78</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SUMMARY!$F$79:$F$109</c:f>
              <c:numCache>
                <c:ptCount val="31"/>
                <c:pt idx="0">
                  <c:v>5.9166643</c:v>
                </c:pt>
                <c:pt idx="1">
                  <c:v>7.6666636</c:v>
                </c:pt>
                <c:pt idx="2">
                  <c:v>6.1666642</c:v>
                </c:pt>
                <c:pt idx="3">
                  <c:v>7.0833305</c:v>
                </c:pt>
                <c:pt idx="4">
                  <c:v>0.833333</c:v>
                </c:pt>
                <c:pt idx="5">
                  <c:v>5.3333312</c:v>
                </c:pt>
                <c:pt idx="6">
                  <c:v>7.9166635</c:v>
                </c:pt>
                <c:pt idx="7">
                  <c:v>4.3333316</c:v>
                </c:pt>
                <c:pt idx="8">
                  <c:v>6.4166641</c:v>
                </c:pt>
                <c:pt idx="9">
                  <c:v>8.2499967</c:v>
                </c:pt>
                <c:pt idx="10">
                  <c:v>7.3333303999999995</c:v>
                </c:pt>
                <c:pt idx="11">
                  <c:v>5.5833311</c:v>
                </c:pt>
                <c:pt idx="12">
                  <c:v>5.833331</c:v>
                </c:pt>
                <c:pt idx="13">
                  <c:v>5.4999978</c:v>
                </c:pt>
                <c:pt idx="14">
                  <c:v>0.833333</c:v>
                </c:pt>
                <c:pt idx="15">
                  <c:v>3.333332</c:v>
                </c:pt>
                <c:pt idx="16">
                  <c:v>3.2499987</c:v>
                </c:pt>
                <c:pt idx="17">
                  <c:v>7.0833305</c:v>
                </c:pt>
                <c:pt idx="18">
                  <c:v>3.8333318</c:v>
                </c:pt>
                <c:pt idx="19">
                  <c:v>7.4166637</c:v>
                </c:pt>
                <c:pt idx="20">
                  <c:v>5.2499979</c:v>
                </c:pt>
                <c:pt idx="21">
                  <c:v>7.1666638</c:v>
                </c:pt>
                <c:pt idx="22">
                  <c:v>4.9166647</c:v>
                </c:pt>
                <c:pt idx="23">
                  <c:v>7.3333303999999995</c:v>
                </c:pt>
                <c:pt idx="24">
                  <c:v>4.5833315</c:v>
                </c:pt>
                <c:pt idx="25">
                  <c:v>0</c:v>
                </c:pt>
                <c:pt idx="26">
                  <c:v>3.1666654</c:v>
                </c:pt>
                <c:pt idx="27">
                  <c:v>5.0833313</c:v>
                </c:pt>
                <c:pt idx="28">
                  <c:v>7.8333302</c:v>
                </c:pt>
                <c:pt idx="29">
                  <c:v>7.499997</c:v>
                </c:pt>
                <c:pt idx="30">
                  <c:v>7.7499969</c:v>
                </c:pt>
              </c:numCache>
            </c:numRef>
          </c:val>
          <c:smooth val="0"/>
        </c:ser>
        <c:ser>
          <c:idx val="5"/>
          <c:order val="5"/>
          <c:tx>
            <c:strRef>
              <c:f>SUMMARY!$G$77:$G$78</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SUMMARY!$G$79:$G$109</c:f>
              <c:numCache>
                <c:ptCount val="31"/>
                <c:pt idx="0">
                  <c:v>7.6666636</c:v>
                </c:pt>
                <c:pt idx="1">
                  <c:v>8.8333298</c:v>
                </c:pt>
                <c:pt idx="2">
                  <c:v>3.5833319</c:v>
                </c:pt>
                <c:pt idx="3">
                  <c:v>3.4999986</c:v>
                </c:pt>
                <c:pt idx="4">
                  <c:v>4.4999982</c:v>
                </c:pt>
                <c:pt idx="5">
                  <c:v>6.9999972</c:v>
                </c:pt>
                <c:pt idx="6">
                  <c:v>2.5833323</c:v>
                </c:pt>
                <c:pt idx="7">
                  <c:v>3.8333318</c:v>
                </c:pt>
                <c:pt idx="8">
                  <c:v>5.9999976</c:v>
                </c:pt>
                <c:pt idx="9">
                  <c:v>3.4999986</c:v>
                </c:pt>
                <c:pt idx="10">
                  <c:v>6.1666642</c:v>
                </c:pt>
                <c:pt idx="11">
                  <c:v>8.6666632</c:v>
                </c:pt>
                <c:pt idx="12">
                  <c:v>6.666664</c:v>
                </c:pt>
                <c:pt idx="13">
                  <c:v>2.499999</c:v>
                </c:pt>
                <c:pt idx="14">
                  <c:v>2.9166655</c:v>
                </c:pt>
                <c:pt idx="15">
                  <c:v>5.0833313</c:v>
                </c:pt>
                <c:pt idx="16">
                  <c:v>7.1666638</c:v>
                </c:pt>
                <c:pt idx="17">
                  <c:v>6.4166641</c:v>
                </c:pt>
                <c:pt idx="18">
                  <c:v>5.9999976</c:v>
                </c:pt>
                <c:pt idx="19">
                  <c:v>4.0833317</c:v>
                </c:pt>
                <c:pt idx="20">
                  <c:v>6.3333308</c:v>
                </c:pt>
                <c:pt idx="21">
                  <c:v>3.8333318</c:v>
                </c:pt>
                <c:pt idx="22">
                  <c:v>7.1666638</c:v>
                </c:pt>
                <c:pt idx="23">
                  <c:v>7.3333303999999995</c:v>
                </c:pt>
                <c:pt idx="24">
                  <c:v>7.8333302</c:v>
                </c:pt>
                <c:pt idx="25">
                  <c:v>8.2499967</c:v>
                </c:pt>
                <c:pt idx="26">
                  <c:v>4.4166649</c:v>
                </c:pt>
                <c:pt idx="27">
                  <c:v>4.8333314</c:v>
                </c:pt>
                <c:pt idx="28">
                  <c:v>6.9999972</c:v>
                </c:pt>
                <c:pt idx="29">
                  <c:v>8.9166631</c:v>
                </c:pt>
              </c:numCache>
            </c:numRef>
          </c:val>
          <c:smooth val="0"/>
        </c:ser>
        <c:ser>
          <c:idx val="6"/>
          <c:order val="6"/>
          <c:tx>
            <c:strRef>
              <c:f>SUMMARY!$H$77:$H$78</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SUMMARY!$H$79:$H$109</c:f>
              <c:numCache>
                <c:ptCount val="31"/>
                <c:pt idx="0">
                  <c:v>7.4166637</c:v>
                </c:pt>
                <c:pt idx="1">
                  <c:v>7.3333303999999995</c:v>
                </c:pt>
                <c:pt idx="2">
                  <c:v>8.4999966</c:v>
                </c:pt>
                <c:pt idx="3">
                  <c:v>9.166663</c:v>
                </c:pt>
                <c:pt idx="4">
                  <c:v>4.6666647999999995</c:v>
                </c:pt>
                <c:pt idx="5">
                  <c:v>7.0833305</c:v>
                </c:pt>
                <c:pt idx="6">
                  <c:v>4.4999982</c:v>
                </c:pt>
                <c:pt idx="7">
                  <c:v>6.9166639</c:v>
                </c:pt>
                <c:pt idx="8">
                  <c:v>6.9999972</c:v>
                </c:pt>
                <c:pt idx="9">
                  <c:v>5.0833313</c:v>
                </c:pt>
                <c:pt idx="10">
                  <c:v>8.33333</c:v>
                </c:pt>
                <c:pt idx="11">
                  <c:v>3.4999986</c:v>
                </c:pt>
                <c:pt idx="12">
                  <c:v>7.499997</c:v>
                </c:pt>
                <c:pt idx="13">
                  <c:v>4.999998</c:v>
                </c:pt>
                <c:pt idx="14">
                  <c:v>6.2499975</c:v>
                </c:pt>
                <c:pt idx="15">
                  <c:v>7.8333302</c:v>
                </c:pt>
                <c:pt idx="16">
                  <c:v>3.5833319</c:v>
                </c:pt>
                <c:pt idx="17">
                  <c:v>3.1666654</c:v>
                </c:pt>
                <c:pt idx="18">
                  <c:v>6.4166641</c:v>
                </c:pt>
                <c:pt idx="19">
                  <c:v>7.9166635</c:v>
                </c:pt>
                <c:pt idx="20">
                  <c:v>7.2499971</c:v>
                </c:pt>
                <c:pt idx="21">
                  <c:v>4.6666647999999995</c:v>
                </c:pt>
                <c:pt idx="22">
                  <c:v>3.8333318</c:v>
                </c:pt>
                <c:pt idx="23">
                  <c:v>4.6666647999999995</c:v>
                </c:pt>
                <c:pt idx="24">
                  <c:v>9.4999962</c:v>
                </c:pt>
                <c:pt idx="25">
                  <c:v>6.5833307</c:v>
                </c:pt>
                <c:pt idx="26">
                  <c:v>3.7499985</c:v>
                </c:pt>
                <c:pt idx="27">
                  <c:v>6.4166641</c:v>
                </c:pt>
                <c:pt idx="28">
                  <c:v>5.5833311</c:v>
                </c:pt>
                <c:pt idx="29">
                  <c:v>5.5833311</c:v>
                </c:pt>
                <c:pt idx="30">
                  <c:v>6.0833309</c:v>
                </c:pt>
              </c:numCache>
            </c:numRef>
          </c:val>
          <c:smooth val="0"/>
        </c:ser>
        <c:ser>
          <c:idx val="7"/>
          <c:order val="7"/>
          <c:tx>
            <c:strRef>
              <c:f>SUMMARY!$I$77:$I$78</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SUMMARY!$I$79:$I$109</c:f>
              <c:numCache>
                <c:ptCount val="31"/>
                <c:pt idx="0">
                  <c:v>9.4166629</c:v>
                </c:pt>
                <c:pt idx="1">
                  <c:v>4.2499983</c:v>
                </c:pt>
                <c:pt idx="2">
                  <c:v>7.1666638</c:v>
                </c:pt>
                <c:pt idx="3">
                  <c:v>8.1666634</c:v>
                </c:pt>
                <c:pt idx="4">
                  <c:v>6.4166641</c:v>
                </c:pt>
                <c:pt idx="5">
                  <c:v>8.1666634</c:v>
                </c:pt>
                <c:pt idx="6">
                  <c:v>4.3333316</c:v>
                </c:pt>
                <c:pt idx="7">
                  <c:v>6.666664</c:v>
                </c:pt>
                <c:pt idx="8">
                  <c:v>5.4999978</c:v>
                </c:pt>
                <c:pt idx="9">
                  <c:v>6.9166639</c:v>
                </c:pt>
                <c:pt idx="10">
                  <c:v>3.333332</c:v>
                </c:pt>
                <c:pt idx="11">
                  <c:v>2.7499989</c:v>
                </c:pt>
                <c:pt idx="12">
                  <c:v>7.0833305</c:v>
                </c:pt>
                <c:pt idx="13">
                  <c:v>6.7499972999999995</c:v>
                </c:pt>
                <c:pt idx="14">
                  <c:v>8.9166631</c:v>
                </c:pt>
                <c:pt idx="15">
                  <c:v>6.9166639</c:v>
                </c:pt>
                <c:pt idx="16">
                  <c:v>7.3333303999999995</c:v>
                </c:pt>
                <c:pt idx="17">
                  <c:v>7.3333303999999995</c:v>
                </c:pt>
                <c:pt idx="18">
                  <c:v>7.1666638</c:v>
                </c:pt>
                <c:pt idx="19">
                  <c:v>6.7499972999999995</c:v>
                </c:pt>
                <c:pt idx="20">
                  <c:v>7.261</c:v>
                </c:pt>
                <c:pt idx="21">
                  <c:v>7.916</c:v>
                </c:pt>
                <c:pt idx="22">
                  <c:v>8.217</c:v>
                </c:pt>
                <c:pt idx="23">
                  <c:v>6.8333306</c:v>
                </c:pt>
                <c:pt idx="24">
                  <c:v>0.9166662999999999</c:v>
                </c:pt>
                <c:pt idx="25">
                  <c:v>5.2499979</c:v>
                </c:pt>
                <c:pt idx="26">
                  <c:v>5.4999978</c:v>
                </c:pt>
                <c:pt idx="27">
                  <c:v>5.3333312</c:v>
                </c:pt>
                <c:pt idx="28">
                  <c:v>6.0833309</c:v>
                </c:pt>
                <c:pt idx="29">
                  <c:v>3.5833319</c:v>
                </c:pt>
                <c:pt idx="30">
                  <c:v>7.1666638</c:v>
                </c:pt>
              </c:numCache>
            </c:numRef>
          </c:val>
          <c:smooth val="0"/>
        </c:ser>
        <c:ser>
          <c:idx val="8"/>
          <c:order val="8"/>
          <c:tx>
            <c:strRef>
              <c:f>SUMMARY!$J$77:$J$78</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SUMMARY!$J$79:$J$109</c:f>
              <c:numCache>
                <c:ptCount val="31"/>
                <c:pt idx="0">
                  <c:v>0.2499999</c:v>
                </c:pt>
                <c:pt idx="1">
                  <c:v>4.4166649</c:v>
                </c:pt>
                <c:pt idx="2">
                  <c:v>3.1666654</c:v>
                </c:pt>
                <c:pt idx="3">
                  <c:v>7.0833305</c:v>
                </c:pt>
                <c:pt idx="4">
                  <c:v>7.4166637</c:v>
                </c:pt>
                <c:pt idx="5">
                  <c:v>4.4166649</c:v>
                </c:pt>
                <c:pt idx="6">
                  <c:v>7.5833303</c:v>
                </c:pt>
                <c:pt idx="7">
                  <c:v>8.7499965</c:v>
                </c:pt>
                <c:pt idx="8">
                  <c:v>1.3333328</c:v>
                </c:pt>
                <c:pt idx="9">
                  <c:v>5.9166643</c:v>
                </c:pt>
                <c:pt idx="10">
                  <c:v>3.022</c:v>
                </c:pt>
                <c:pt idx="11">
                  <c:v>7.881</c:v>
                </c:pt>
                <c:pt idx="12">
                  <c:v>4.295</c:v>
                </c:pt>
                <c:pt idx="13">
                  <c:v>6.351</c:v>
                </c:pt>
                <c:pt idx="14">
                  <c:v>2.932</c:v>
                </c:pt>
                <c:pt idx="15">
                  <c:v>7.2499971</c:v>
                </c:pt>
                <c:pt idx="16">
                  <c:v>5.5833311</c:v>
                </c:pt>
                <c:pt idx="17">
                  <c:v>7.0833305</c:v>
                </c:pt>
                <c:pt idx="18">
                  <c:v>6.2499975</c:v>
                </c:pt>
                <c:pt idx="19">
                  <c:v>6.8333306</c:v>
                </c:pt>
                <c:pt idx="20">
                  <c:v>5.2499979</c:v>
                </c:pt>
                <c:pt idx="21">
                  <c:v>6.4166641</c:v>
                </c:pt>
                <c:pt idx="22">
                  <c:v>4.4999982</c:v>
                </c:pt>
                <c:pt idx="23">
                  <c:v>5.1666646</c:v>
                </c:pt>
                <c:pt idx="24">
                  <c:v>2.7499989</c:v>
                </c:pt>
                <c:pt idx="25">
                  <c:v>6.1666642</c:v>
                </c:pt>
                <c:pt idx="26">
                  <c:v>7.3333303999999995</c:v>
                </c:pt>
                <c:pt idx="27">
                  <c:v>2.6666656</c:v>
                </c:pt>
                <c:pt idx="28">
                  <c:v>0.833333</c:v>
                </c:pt>
                <c:pt idx="29">
                  <c:v>0.2499999</c:v>
                </c:pt>
              </c:numCache>
            </c:numRef>
          </c:val>
          <c:smooth val="0"/>
        </c:ser>
        <c:ser>
          <c:idx val="9"/>
          <c:order val="9"/>
          <c:tx>
            <c:strRef>
              <c:f>SUMMARY!$K$77:$K$78</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SUMMARY!$K$79:$K$109</c:f>
              <c:numCache>
                <c:ptCount val="31"/>
                <c:pt idx="0">
                  <c:v>4.7499981</c:v>
                </c:pt>
                <c:pt idx="1">
                  <c:v>1.8333325999999999</c:v>
                </c:pt>
                <c:pt idx="2">
                  <c:v>3.0833321</c:v>
                </c:pt>
                <c:pt idx="3">
                  <c:v>7.3333303999999995</c:v>
                </c:pt>
                <c:pt idx="4">
                  <c:v>0</c:v>
                </c:pt>
                <c:pt idx="5">
                  <c:v>2.3333323999999998</c:v>
                </c:pt>
                <c:pt idx="6">
                  <c:v>2.4166657</c:v>
                </c:pt>
                <c:pt idx="7">
                  <c:v>7.4166637</c:v>
                </c:pt>
                <c:pt idx="8">
                  <c:v>6.666664</c:v>
                </c:pt>
                <c:pt idx="9">
                  <c:v>2.8333322</c:v>
                </c:pt>
                <c:pt idx="10">
                  <c:v>3.5833319</c:v>
                </c:pt>
                <c:pt idx="11">
                  <c:v>6.1666642</c:v>
                </c:pt>
                <c:pt idx="12">
                  <c:v>6.9166639</c:v>
                </c:pt>
                <c:pt idx="13">
                  <c:v>5.6666644</c:v>
                </c:pt>
                <c:pt idx="14">
                  <c:v>4.9166647</c:v>
                </c:pt>
                <c:pt idx="15">
                  <c:v>3.333332</c:v>
                </c:pt>
                <c:pt idx="16">
                  <c:v>6.1666642</c:v>
                </c:pt>
                <c:pt idx="17">
                  <c:v>3.6666651999999997</c:v>
                </c:pt>
                <c:pt idx="18">
                  <c:v>0.7499997</c:v>
                </c:pt>
                <c:pt idx="19">
                  <c:v>4.999998</c:v>
                </c:pt>
                <c:pt idx="20">
                  <c:v>5.4999978</c:v>
                </c:pt>
                <c:pt idx="21">
                  <c:v>0.1666666</c:v>
                </c:pt>
                <c:pt idx="22">
                  <c:v>5.4166644999999995</c:v>
                </c:pt>
                <c:pt idx="23">
                  <c:v>0</c:v>
                </c:pt>
                <c:pt idx="24">
                  <c:v>7.4166637</c:v>
                </c:pt>
                <c:pt idx="25">
                  <c:v>1.0833329</c:v>
                </c:pt>
                <c:pt idx="26">
                  <c:v>3.5833319</c:v>
                </c:pt>
                <c:pt idx="27">
                  <c:v>6.5833307</c:v>
                </c:pt>
                <c:pt idx="28">
                  <c:v>3.1666654</c:v>
                </c:pt>
                <c:pt idx="29">
                  <c:v>1.4166661</c:v>
                </c:pt>
                <c:pt idx="30">
                  <c:v>2.499999</c:v>
                </c:pt>
              </c:numCache>
            </c:numRef>
          </c:val>
          <c:smooth val="0"/>
        </c:ser>
        <c:ser>
          <c:idx val="10"/>
          <c:order val="10"/>
          <c:tx>
            <c:strRef>
              <c:f>SUMMARY!$L$77:$L$78</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SUMMARY!$L$79:$L$109</c:f>
              <c:numCache>
                <c:ptCount val="31"/>
                <c:pt idx="0">
                  <c:v>2.6666656</c:v>
                </c:pt>
                <c:pt idx="1">
                  <c:v>3.4166653</c:v>
                </c:pt>
                <c:pt idx="2">
                  <c:v>1.2499995</c:v>
                </c:pt>
                <c:pt idx="3">
                  <c:v>2.9166655</c:v>
                </c:pt>
                <c:pt idx="4">
                  <c:v>1.4166661</c:v>
                </c:pt>
                <c:pt idx="5">
                  <c:v>4.0833317</c:v>
                </c:pt>
                <c:pt idx="6">
                  <c:v>0</c:v>
                </c:pt>
                <c:pt idx="7">
                  <c:v>6.7499972999999995</c:v>
                </c:pt>
                <c:pt idx="8">
                  <c:v>1.4999994</c:v>
                </c:pt>
                <c:pt idx="9">
                  <c:v>0.6666664</c:v>
                </c:pt>
                <c:pt idx="10">
                  <c:v>0</c:v>
                </c:pt>
                <c:pt idx="11">
                  <c:v>3.9166651</c:v>
                </c:pt>
                <c:pt idx="12">
                  <c:v>0.9166662999999999</c:v>
                </c:pt>
                <c:pt idx="13">
                  <c:v>3.7499985</c:v>
                </c:pt>
                <c:pt idx="14">
                  <c:v>1.0833329</c:v>
                </c:pt>
                <c:pt idx="15">
                  <c:v>1.666666</c:v>
                </c:pt>
                <c:pt idx="16">
                  <c:v>3.2499987</c:v>
                </c:pt>
                <c:pt idx="17">
                  <c:v>0</c:v>
                </c:pt>
                <c:pt idx="18">
                  <c:v>0</c:v>
                </c:pt>
                <c:pt idx="19">
                  <c:v>0</c:v>
                </c:pt>
                <c:pt idx="20">
                  <c:v>5.2499979</c:v>
                </c:pt>
                <c:pt idx="21">
                  <c:v>4.9166647</c:v>
                </c:pt>
                <c:pt idx="22">
                  <c:v>0.4166665</c:v>
                </c:pt>
                <c:pt idx="23">
                  <c:v>1.2499995</c:v>
                </c:pt>
                <c:pt idx="24">
                  <c:v>0</c:v>
                </c:pt>
                <c:pt idx="25">
                  <c:v>1.7499993</c:v>
                </c:pt>
                <c:pt idx="26">
                  <c:v>2.5833323</c:v>
                </c:pt>
                <c:pt idx="27">
                  <c:v>2.2499991</c:v>
                </c:pt>
                <c:pt idx="28">
                  <c:v>0</c:v>
                </c:pt>
                <c:pt idx="29">
                  <c:v>0.3333332</c:v>
                </c:pt>
              </c:numCache>
            </c:numRef>
          </c:val>
          <c:smooth val="0"/>
        </c:ser>
        <c:ser>
          <c:idx val="11"/>
          <c:order val="11"/>
          <c:tx>
            <c:strRef>
              <c:f>SUMMARY!$M$77:$M$78</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SUMMARY!$A$79:$A$109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SUMMARY!$M$79:$M$109</c:f>
              <c:numCache>
                <c:ptCount val="31"/>
                <c:pt idx="0">
                  <c:v>0</c:v>
                </c:pt>
                <c:pt idx="1">
                  <c:v>0</c:v>
                </c:pt>
                <c:pt idx="2">
                  <c:v>0.6666664</c:v>
                </c:pt>
                <c:pt idx="3">
                  <c:v>0.4999998</c:v>
                </c:pt>
                <c:pt idx="4">
                  <c:v>0.833333</c:v>
                </c:pt>
                <c:pt idx="5">
                  <c:v>0.4166665</c:v>
                </c:pt>
                <c:pt idx="6">
                  <c:v>0.9999996</c:v>
                </c:pt>
                <c:pt idx="7">
                  <c:v>3.2499987</c:v>
                </c:pt>
                <c:pt idx="8">
                  <c:v>0</c:v>
                </c:pt>
                <c:pt idx="9">
                  <c:v>0.7499997</c:v>
                </c:pt>
                <c:pt idx="10">
                  <c:v>0.7499997</c:v>
                </c:pt>
                <c:pt idx="11">
                  <c:v>6.0833309</c:v>
                </c:pt>
                <c:pt idx="12">
                  <c:v>3.4166653</c:v>
                </c:pt>
                <c:pt idx="13">
                  <c:v>0</c:v>
                </c:pt>
                <c:pt idx="14">
                  <c:v>4.999998</c:v>
                </c:pt>
                <c:pt idx="15">
                  <c:v>2.9166655</c:v>
                </c:pt>
                <c:pt idx="16">
                  <c:v>0</c:v>
                </c:pt>
                <c:pt idx="17">
                  <c:v>2.3333323999999998</c:v>
                </c:pt>
                <c:pt idx="18">
                  <c:v>1.3333328</c:v>
                </c:pt>
                <c:pt idx="19">
                  <c:v>0</c:v>
                </c:pt>
                <c:pt idx="20">
                  <c:v>0</c:v>
                </c:pt>
                <c:pt idx="21">
                  <c:v>0</c:v>
                </c:pt>
                <c:pt idx="22">
                  <c:v>0.4999998</c:v>
                </c:pt>
                <c:pt idx="23">
                  <c:v>1.0833329</c:v>
                </c:pt>
                <c:pt idx="24">
                  <c:v>0</c:v>
                </c:pt>
                <c:pt idx="25">
                  <c:v>4.6666647999999995</c:v>
                </c:pt>
                <c:pt idx="26">
                  <c:v>1.8333325999999999</c:v>
                </c:pt>
                <c:pt idx="27">
                  <c:v>2.9999988</c:v>
                </c:pt>
                <c:pt idx="28">
                  <c:v>0.0833333</c:v>
                </c:pt>
                <c:pt idx="29">
                  <c:v>0</c:v>
                </c:pt>
                <c:pt idx="30">
                  <c:v>0</c:v>
                </c:pt>
              </c:numCache>
            </c:numRef>
          </c:val>
          <c:smooth val="0"/>
        </c:ser>
        <c:dropLines/>
        <c:marker val="1"/>
        <c:axId val="29999594"/>
        <c:axId val="1560891"/>
      </c:lineChart>
      <c:catAx>
        <c:axId val="29999594"/>
        <c:scaling>
          <c:orientation val="minMax"/>
        </c:scaling>
        <c:axPos val="b"/>
        <c:title>
          <c:tx>
            <c:rich>
              <a:bodyPr vert="horz" rot="0" anchor="ctr"/>
              <a:lstStyle/>
              <a:p>
                <a:pPr algn="ctr">
                  <a:defRPr/>
                </a:pPr>
                <a:r>
                  <a:rPr lang="en-US" cap="none" sz="1200" b="1" i="0" u="none" baseline="0"/>
                  <a:t>DAG</a:t>
                </a:r>
              </a:p>
            </c:rich>
          </c:tx>
          <c:layout/>
          <c:overlay val="0"/>
          <c:spPr>
            <a:noFill/>
            <a:ln>
              <a:noFill/>
            </a:ln>
          </c:spPr>
        </c:title>
        <c:delete val="0"/>
        <c:numFmt formatCode="General" sourceLinked="1"/>
        <c:majorTickMark val="out"/>
        <c:minorTickMark val="none"/>
        <c:tickLblPos val="nextTo"/>
        <c:crossAx val="1560891"/>
        <c:crossesAt val="0"/>
        <c:auto val="1"/>
        <c:lblOffset val="100"/>
        <c:noMultiLvlLbl val="0"/>
      </c:catAx>
      <c:valAx>
        <c:axId val="1560891"/>
        <c:scaling>
          <c:orientation val="minMax"/>
          <c:max val="11"/>
          <c:min val="0"/>
        </c:scaling>
        <c:axPos val="l"/>
        <c:title>
          <c:tx>
            <c:rich>
              <a:bodyPr vert="horz" rot="0" anchor="ctr"/>
              <a:lstStyle/>
              <a:p>
                <a:pPr algn="ctr">
                  <a:defRPr/>
                </a:pPr>
                <a:r>
                  <a:rPr lang="en-US" cap="none" sz="1200"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1000" b="1" i="0" u="none" baseline="0"/>
            </a:pPr>
          </a:p>
        </c:txPr>
        <c:crossAx val="29999594"/>
        <c:crossesAt val="1"/>
        <c:crossBetween val="between"/>
        <c:dispUnits/>
        <c:majorUnit val="1"/>
        <c:minorUnit val="0.2"/>
      </c:valAx>
      <c:spPr>
        <a:solidFill>
          <a:srgbClr val="C0C0C0"/>
        </a:solidFill>
      </c:spPr>
    </c:plotArea>
    <c:legend>
      <c:legendPos val="r"/>
      <c:layout>
        <c:manualLayout>
          <c:xMode val="edge"/>
          <c:yMode val="edge"/>
          <c:x val="0.87175"/>
          <c:y val="0.016"/>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DAGELIJKS VERMOGEN  2009
(Model Soles-2, 150+80 Liter opslagvolume, kollector oppervlak 2,8 m</a:t>
            </a:r>
            <a:r>
              <a:rPr lang="en-US" cap="none" sz="1125" b="1" i="0" u="none" baseline="30000"/>
              <a:t>2</a:t>
            </a:r>
            <a:r>
              <a:rPr lang="en-US" cap="none" sz="1125" b="1" i="0" u="none" baseline="0"/>
              <a:t>)</a:t>
            </a:r>
          </a:p>
        </c:rich>
      </c:tx>
      <c:layout/>
      <c:spPr>
        <a:noFill/>
        <a:ln>
          <a:noFill/>
        </a:ln>
      </c:spPr>
    </c:title>
    <c:plotArea>
      <c:layout>
        <c:manualLayout>
          <c:xMode val="edge"/>
          <c:yMode val="edge"/>
          <c:x val="0.0345"/>
          <c:y val="0.101"/>
          <c:w val="0.857"/>
          <c:h val="0.8495"/>
        </c:manualLayout>
      </c:layout>
      <c:lineChart>
        <c:grouping val="standard"/>
        <c:varyColors val="0"/>
        <c:ser>
          <c:idx val="1"/>
          <c:order val="0"/>
          <c:tx>
            <c:strRef>
              <c:f>SUMMARY!$B$39:$B$40</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SUMMARY!$B$41:$B$71</c:f>
              <c:numCache>
                <c:ptCount val="31"/>
                <c:pt idx="0">
                  <c:v>0</c:v>
                </c:pt>
                <c:pt idx="1">
                  <c:v>0.20310008124003248</c:v>
                </c:pt>
                <c:pt idx="2">
                  <c:v>0</c:v>
                </c:pt>
                <c:pt idx="3">
                  <c:v>0</c:v>
                </c:pt>
                <c:pt idx="4">
                  <c:v>0.44604895890738844</c:v>
                </c:pt>
                <c:pt idx="5">
                  <c:v>0.6197540940554839</c:v>
                </c:pt>
                <c:pt idx="6">
                  <c:v>0.480857335200077</c:v>
                </c:pt>
                <c:pt idx="7">
                  <c:v>0</c:v>
                </c:pt>
                <c:pt idx="8">
                  <c:v>0.5405219553392169</c:v>
                </c:pt>
                <c:pt idx="9">
                  <c:v>0.4804069718238057</c:v>
                </c:pt>
                <c:pt idx="10">
                  <c:v>0.29178959040004665</c:v>
                </c:pt>
                <c:pt idx="11">
                  <c:v>0.46725018690007475</c:v>
                </c:pt>
                <c:pt idx="12">
                  <c:v>0</c:v>
                </c:pt>
                <c:pt idx="13">
                  <c:v>0.6968278649380426</c:v>
                </c:pt>
                <c:pt idx="14">
                  <c:v>0.6360002544001018</c:v>
                </c:pt>
                <c:pt idx="15">
                  <c:v>0</c:v>
                </c:pt>
                <c:pt idx="16">
                  <c:v>0.1354286256000217</c:v>
                </c:pt>
                <c:pt idx="17">
                  <c:v>0.056250022500009</c:v>
                </c:pt>
                <c:pt idx="18">
                  <c:v>0.3741819678546054</c:v>
                </c:pt>
                <c:pt idx="19">
                  <c:v>0.36229801725963245</c:v>
                </c:pt>
                <c:pt idx="20">
                  <c:v>0.38470603623535565</c:v>
                </c:pt>
                <c:pt idx="21">
                  <c:v>0</c:v>
                </c:pt>
                <c:pt idx="22">
                  <c:v>0</c:v>
                </c:pt>
                <c:pt idx="23">
                  <c:v>0.2225715176000356</c:v>
                </c:pt>
                <c:pt idx="24">
                  <c:v>0.4681969085902388</c:v>
                </c:pt>
                <c:pt idx="25">
                  <c:v>0.2829819313745907</c:v>
                </c:pt>
                <c:pt idx="26">
                  <c:v>0.36648014659205863</c:v>
                </c:pt>
                <c:pt idx="27">
                  <c:v>0.26857153600004297</c:v>
                </c:pt>
                <c:pt idx="28">
                  <c:v>0.40984631778468095</c:v>
                </c:pt>
                <c:pt idx="29">
                  <c:v>0.6540824534138032</c:v>
                </c:pt>
                <c:pt idx="30">
                  <c:v>0.7463639349092104</c:v>
                </c:pt>
              </c:numCache>
            </c:numRef>
          </c:val>
          <c:smooth val="0"/>
        </c:ser>
        <c:ser>
          <c:idx val="0"/>
          <c:order val="1"/>
          <c:tx>
            <c:strRef>
              <c:f>SUMMARY!$C$39:$C$40</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SUMMARY!$C$41:$C$71</c:f>
              <c:numCache>
                <c:ptCount val="31"/>
                <c:pt idx="0">
                  <c:v>0.6579312976552777</c:v>
                </c:pt>
                <c:pt idx="1">
                  <c:v>0</c:v>
                </c:pt>
                <c:pt idx="2">
                  <c:v>0</c:v>
                </c:pt>
                <c:pt idx="3">
                  <c:v>0</c:v>
                </c:pt>
                <c:pt idx="4">
                  <c:v>0</c:v>
                </c:pt>
                <c:pt idx="5">
                  <c:v>0.40881834534552</c:v>
                </c:pt>
                <c:pt idx="6">
                  <c:v>0.6523202609281044</c:v>
                </c:pt>
                <c:pt idx="7">
                  <c:v>0.1885715040000302</c:v>
                </c:pt>
                <c:pt idx="8">
                  <c:v>0</c:v>
                </c:pt>
                <c:pt idx="9">
                  <c:v>0</c:v>
                </c:pt>
                <c:pt idx="10">
                  <c:v>0.5534547668364522</c:v>
                </c:pt>
                <c:pt idx="11">
                  <c:v>0.4705456427637117</c:v>
                </c:pt>
                <c:pt idx="12">
                  <c:v>0.1512000604800242</c:v>
                </c:pt>
                <c:pt idx="13">
                  <c:v>0.8032839034031136</c:v>
                </c:pt>
                <c:pt idx="14">
                  <c:v>0</c:v>
                </c:pt>
                <c:pt idx="15">
                  <c:v>0.26466677253337567</c:v>
                </c:pt>
                <c:pt idx="16">
                  <c:v>0</c:v>
                </c:pt>
                <c:pt idx="17">
                  <c:v>0.28007558372834673</c:v>
                </c:pt>
                <c:pt idx="18">
                  <c:v>0</c:v>
                </c:pt>
                <c:pt idx="19">
                  <c:v>0</c:v>
                </c:pt>
                <c:pt idx="20">
                  <c:v>0.5142224279111933</c:v>
                </c:pt>
                <c:pt idx="21">
                  <c:v>0</c:v>
                </c:pt>
                <c:pt idx="22">
                  <c:v>0</c:v>
                </c:pt>
                <c:pt idx="23">
                  <c:v>0</c:v>
                </c:pt>
                <c:pt idx="24">
                  <c:v>0</c:v>
                </c:pt>
                <c:pt idx="25">
                  <c:v>0</c:v>
                </c:pt>
                <c:pt idx="26">
                  <c:v>0</c:v>
                </c:pt>
                <c:pt idx="27">
                  <c:v>0</c:v>
                </c:pt>
                <c:pt idx="28">
                  <c:v>0</c:v>
                </c:pt>
              </c:numCache>
            </c:numRef>
          </c:val>
          <c:smooth val="0"/>
        </c:ser>
        <c:ser>
          <c:idx val="2"/>
          <c:order val="2"/>
          <c:tx>
            <c:strRef>
              <c:f>SUMMARY!$D$39:$D$40</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SUMMARY!$D$41:$D$71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0.6664288380001067</c:v>
                </c:pt>
                <c:pt idx="15">
                  <c:v>0.8038484228051919</c:v>
                </c:pt>
                <c:pt idx="16">
                  <c:v>0.756428874000121</c:v>
                </c:pt>
                <c:pt idx="17">
                  <c:v>0.5660627264250906</c:v>
                </c:pt>
                <c:pt idx="18">
                  <c:v>1.0399326193628784</c:v>
                </c:pt>
                <c:pt idx="19">
                  <c:v>1.0907446223443606</c:v>
                </c:pt>
                <c:pt idx="20">
                  <c:v>1.1367277274183638</c:v>
                </c:pt>
                <c:pt idx="21">
                  <c:v>0.9362762365794601</c:v>
                </c:pt>
                <c:pt idx="22">
                  <c:v>0</c:v>
                </c:pt>
                <c:pt idx="23">
                  <c:v>0.8582538644283063</c:v>
                </c:pt>
                <c:pt idx="24">
                  <c:v>0.3174858412800508</c:v>
                </c:pt>
                <c:pt idx="25">
                  <c:v>0.06600002640001056</c:v>
                </c:pt>
                <c:pt idx="26">
                  <c:v>0.5610437026783507</c:v>
                </c:pt>
                <c:pt idx="27">
                  <c:v>0.9507910779908497</c:v>
                </c:pt>
                <c:pt idx="28">
                  <c:v>0.7658464601847379</c:v>
                </c:pt>
                <c:pt idx="29">
                  <c:v>0.9466367422910607</c:v>
                </c:pt>
                <c:pt idx="30">
                  <c:v>1.2240004896001957</c:v>
                </c:pt>
              </c:numCache>
            </c:numRef>
          </c:val>
          <c:smooth val="0"/>
        </c:ser>
        <c:ser>
          <c:idx val="3"/>
          <c:order val="3"/>
          <c:tx>
            <c:strRef>
              <c:f>SUMMARY!$E$39:$E$40</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SUMMARY!$E$41:$E$71</c:f>
              <c:numCache>
                <c:ptCount val="31"/>
                <c:pt idx="0">
                  <c:v>1.2223081812309649</c:v>
                </c:pt>
                <c:pt idx="1">
                  <c:v>1.150500460200184</c:v>
                </c:pt>
                <c:pt idx="2">
                  <c:v>1.0261859774847002</c:v>
                </c:pt>
                <c:pt idx="3">
                  <c:v>0</c:v>
                </c:pt>
                <c:pt idx="4">
                  <c:v>0.9973525116170611</c:v>
                </c:pt>
                <c:pt idx="5">
                  <c:v>0.5765002306000923</c:v>
                </c:pt>
                <c:pt idx="6">
                  <c:v>0.23424009369603746</c:v>
                </c:pt>
                <c:pt idx="7">
                  <c:v>0.24763646269094872</c:v>
                </c:pt>
                <c:pt idx="8">
                  <c:v>0.29018193425459193</c:v>
                </c:pt>
                <c:pt idx="9">
                  <c:v>1.178667138133522</c:v>
                </c:pt>
                <c:pt idx="10">
                  <c:v>1.0379108629255394</c:v>
                </c:pt>
                <c:pt idx="11">
                  <c:v>0.5094287752000815</c:v>
                </c:pt>
                <c:pt idx="12">
                  <c:v>1.1616822828547315</c:v>
                </c:pt>
                <c:pt idx="13">
                  <c:v>1.0801294643098502</c:v>
                </c:pt>
                <c:pt idx="14">
                  <c:v>1.0381982174770892</c:v>
                </c:pt>
                <c:pt idx="15">
                  <c:v>0.6324002529601012</c:v>
                </c:pt>
                <c:pt idx="16">
                  <c:v>0.7046669485334461</c:v>
                </c:pt>
                <c:pt idx="17">
                  <c:v>1.2664521194840737</c:v>
                </c:pt>
                <c:pt idx="18">
                  <c:v>0.9815679601947517</c:v>
                </c:pt>
                <c:pt idx="19">
                  <c:v>1.0894741200001743</c:v>
                </c:pt>
                <c:pt idx="20">
                  <c:v>1.3922829098543406</c:v>
                </c:pt>
                <c:pt idx="21">
                  <c:v>1.1710972426324453</c:v>
                </c:pt>
                <c:pt idx="22">
                  <c:v>1.2482404992961997</c:v>
                </c:pt>
                <c:pt idx="23">
                  <c:v>1.170955013836551</c:v>
                </c:pt>
                <c:pt idx="24">
                  <c:v>1.0584004233601696</c:v>
                </c:pt>
                <c:pt idx="25">
                  <c:v>0.23428580800003748</c:v>
                </c:pt>
                <c:pt idx="26">
                  <c:v>0.7702503081001232</c:v>
                </c:pt>
                <c:pt idx="27">
                  <c:v>0</c:v>
                </c:pt>
                <c:pt idx="28">
                  <c:v>0.9339603735841495</c:v>
                </c:pt>
                <c:pt idx="29">
                  <c:v>1.0652214787201704</c:v>
                </c:pt>
              </c:numCache>
            </c:numRef>
          </c:val>
          <c:smooth val="0"/>
        </c:ser>
        <c:ser>
          <c:idx val="4"/>
          <c:order val="4"/>
          <c:tx>
            <c:strRef>
              <c:f>SUMMARY!$F$39:$F$40</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SUMMARY!$F$41:$F$71</c:f>
              <c:numCache>
                <c:ptCount val="31"/>
                <c:pt idx="0">
                  <c:v>1.053127181814253</c:v>
                </c:pt>
                <c:pt idx="1">
                  <c:v>0.9429134206436292</c:v>
                </c:pt>
                <c:pt idx="2">
                  <c:v>0.7772435541406649</c:v>
                </c:pt>
                <c:pt idx="3">
                  <c:v>1.0204239375813398</c:v>
                </c:pt>
                <c:pt idx="4">
                  <c:v>0.27240010896004363</c:v>
                </c:pt>
                <c:pt idx="5">
                  <c:v>0.4644376857750743</c:v>
                </c:pt>
                <c:pt idx="6">
                  <c:v>0.6845055369601094</c:v>
                </c:pt>
                <c:pt idx="7">
                  <c:v>0.9380772983078424</c:v>
                </c:pt>
                <c:pt idx="8">
                  <c:v>0.9843120820365211</c:v>
                </c:pt>
                <c:pt idx="9">
                  <c:v>1.1798792598304917</c:v>
                </c:pt>
                <c:pt idx="10">
                  <c:v>1.077818612945627</c:v>
                </c:pt>
                <c:pt idx="11">
                  <c:v>1.1444780697315264</c:v>
                </c:pt>
                <c:pt idx="12">
                  <c:v>0.9552003820801528</c:v>
                </c:pt>
                <c:pt idx="13">
                  <c:v>1.1252731773819982</c:v>
                </c:pt>
                <c:pt idx="14">
                  <c:v>1.3464005385602154</c:v>
                </c:pt>
                <c:pt idx="15">
                  <c:v>0.6705002682001072</c:v>
                </c:pt>
                <c:pt idx="16">
                  <c:v>0.617538708553945</c:v>
                </c:pt>
                <c:pt idx="17">
                  <c:v>0.8601885793695494</c:v>
                </c:pt>
                <c:pt idx="18">
                  <c:v>0.6748698351653254</c:v>
                </c:pt>
                <c:pt idx="19">
                  <c:v>1.1734386716226597</c:v>
                </c:pt>
                <c:pt idx="20">
                  <c:v>1.0266670773334974</c:v>
                </c:pt>
                <c:pt idx="21">
                  <c:v>1.2913958653955553</c:v>
                </c:pt>
                <c:pt idx="22">
                  <c:v>1.2955937385764784</c:v>
                </c:pt>
                <c:pt idx="23">
                  <c:v>1.2707732355820216</c:v>
                </c:pt>
                <c:pt idx="24">
                  <c:v>0.9768003907201563</c:v>
                </c:pt>
                <c:pt idx="25">
                  <c:v>0</c:v>
                </c:pt>
                <c:pt idx="26">
                  <c:v>0.35873698560005746</c:v>
                </c:pt>
                <c:pt idx="27">
                  <c:v>0.9936397417181918</c:v>
                </c:pt>
                <c:pt idx="28">
                  <c:v>1.474</c:v>
                </c:pt>
                <c:pt idx="29">
                  <c:v>1.264533839146869</c:v>
                </c:pt>
                <c:pt idx="30">
                  <c:v>1.2087746770582577</c:v>
                </c:pt>
              </c:numCache>
            </c:numRef>
          </c:val>
          <c:smooth val="0"/>
        </c:ser>
        <c:ser>
          <c:idx val="5"/>
          <c:order val="5"/>
          <c:tx>
            <c:strRef>
              <c:f>SUMMARY!$G$39:$G$40</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SUMMARY!$G$41:$G$71</c:f>
              <c:numCache>
                <c:ptCount val="31"/>
                <c:pt idx="0">
                  <c:v>1.2512613700697655</c:v>
                </c:pt>
                <c:pt idx="1">
                  <c:v>1.1084155377058378</c:v>
                </c:pt>
                <c:pt idx="2">
                  <c:v>0.8444654540652514</c:v>
                </c:pt>
                <c:pt idx="3">
                  <c:v>0.8294289032001327</c:v>
                </c:pt>
                <c:pt idx="4">
                  <c:v>0.9237781472890366</c:v>
                </c:pt>
                <c:pt idx="5">
                  <c:v>0.8548574848001367</c:v>
                </c:pt>
                <c:pt idx="6">
                  <c:v>0.5922583014194496</c:v>
                </c:pt>
                <c:pt idx="7">
                  <c:v>0.9652177773914589</c:v>
                </c:pt>
                <c:pt idx="8">
                  <c:v>0.9423337102668174</c:v>
                </c:pt>
                <c:pt idx="9">
                  <c:v>0.5245716384000839</c:v>
                </c:pt>
                <c:pt idx="10">
                  <c:v>0.6755678377947028</c:v>
                </c:pt>
                <c:pt idx="11">
                  <c:v>1.2870005148002057</c:v>
                </c:pt>
                <c:pt idx="12">
                  <c:v>1.2960005184002072</c:v>
                </c:pt>
                <c:pt idx="13">
                  <c:v>0.8192003276801311</c:v>
                </c:pt>
                <c:pt idx="14">
                  <c:v>0.5835430905600933</c:v>
                </c:pt>
                <c:pt idx="15">
                  <c:v>0.8378364007083308</c:v>
                </c:pt>
                <c:pt idx="16">
                  <c:v>1.0283725043722576</c:v>
                </c:pt>
                <c:pt idx="17">
                  <c:v>0.9667016853819729</c:v>
                </c:pt>
                <c:pt idx="18">
                  <c:v>1.1485004594001837</c:v>
                </c:pt>
                <c:pt idx="19">
                  <c:v>0.8441636029715637</c:v>
                </c:pt>
                <c:pt idx="20">
                  <c:v>1.261579452000202</c:v>
                </c:pt>
                <c:pt idx="21">
                  <c:v>1.2328700583654146</c:v>
                </c:pt>
                <c:pt idx="22">
                  <c:v>1.3837679953676632</c:v>
                </c:pt>
                <c:pt idx="23">
                  <c:v>1.3448187197456698</c:v>
                </c:pt>
                <c:pt idx="24">
                  <c:v>1.237149431029985</c:v>
                </c:pt>
                <c:pt idx="25">
                  <c:v>0.9167276394183284</c:v>
                </c:pt>
                <c:pt idx="26">
                  <c:v>0.8178116478793762</c:v>
                </c:pt>
                <c:pt idx="27">
                  <c:v>0.9508969320829109</c:v>
                </c:pt>
                <c:pt idx="28">
                  <c:v>1.3397148216002142</c:v>
                </c:pt>
                <c:pt idx="29">
                  <c:v>1.2584304099142203</c:v>
                </c:pt>
              </c:numCache>
            </c:numRef>
          </c:val>
          <c:smooth val="0"/>
        </c:ser>
        <c:ser>
          <c:idx val="6"/>
          <c:order val="6"/>
          <c:tx>
            <c:strRef>
              <c:f>SUMMARY!$H$39:$H$40</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SUMMARY!$H$41:$H$71</c:f>
              <c:numCache>
                <c:ptCount val="31"/>
                <c:pt idx="0">
                  <c:v>1.3748769544451638</c:v>
                </c:pt>
                <c:pt idx="1">
                  <c:v>1.0175458615637993</c:v>
                </c:pt>
                <c:pt idx="2">
                  <c:v>0.9309415488472078</c:v>
                </c:pt>
                <c:pt idx="3">
                  <c:v>1.268073234502021</c:v>
                </c:pt>
                <c:pt idx="4">
                  <c:v>0.6662145522001067</c:v>
                </c:pt>
                <c:pt idx="5">
                  <c:v>0.7346826468142352</c:v>
                </c:pt>
                <c:pt idx="6">
                  <c:v>0.6617780424889947</c:v>
                </c:pt>
                <c:pt idx="7">
                  <c:v>0.6488677294266099</c:v>
                </c:pt>
                <c:pt idx="8">
                  <c:v>0.6597145496001056</c:v>
                </c:pt>
                <c:pt idx="9">
                  <c:v>0.6698363335083038</c:v>
                </c:pt>
                <c:pt idx="10">
                  <c:v>1.0155604062241623</c:v>
                </c:pt>
                <c:pt idx="11">
                  <c:v>0.5602859384000897</c:v>
                </c:pt>
                <c:pt idx="12">
                  <c:v>1.0577337564268359</c:v>
                </c:pt>
                <c:pt idx="13">
                  <c:v>1.0730004292001718</c:v>
                </c:pt>
                <c:pt idx="14">
                  <c:v>0.9009603603841441</c:v>
                </c:pt>
                <c:pt idx="15">
                  <c:v>1.1633621674725265</c:v>
                </c:pt>
                <c:pt idx="16">
                  <c:v>0.8520003408001363</c:v>
                </c:pt>
                <c:pt idx="17">
                  <c:v>0.6922108032001109</c:v>
                </c:pt>
                <c:pt idx="18">
                  <c:v>0.7372989962182998</c:v>
                </c:pt>
                <c:pt idx="19">
                  <c:v>1.1119583395201778</c:v>
                </c:pt>
                <c:pt idx="20">
                  <c:v>0.6042761037794071</c:v>
                </c:pt>
                <c:pt idx="21">
                  <c:v>0.9921432540001589</c:v>
                </c:pt>
                <c:pt idx="22">
                  <c:v>1.009565621217553</c:v>
                </c:pt>
                <c:pt idx="23">
                  <c:v>0.7815003126001251</c:v>
                </c:pt>
                <c:pt idx="24">
                  <c:v>0.799684530400128</c:v>
                </c:pt>
                <c:pt idx="25">
                  <c:v>0.9815700128811696</c:v>
                </c:pt>
                <c:pt idx="26">
                  <c:v>0.920533701546814</c:v>
                </c:pt>
                <c:pt idx="27">
                  <c:v>1.1401563002183641</c:v>
                </c:pt>
                <c:pt idx="28">
                  <c:v>1.0703287863404698</c:v>
                </c:pt>
                <c:pt idx="29">
                  <c:v>0.9897317391762779</c:v>
                </c:pt>
                <c:pt idx="30">
                  <c:v>0.7065208305535378</c:v>
                </c:pt>
              </c:numCache>
            </c:numRef>
          </c:val>
          <c:smooth val="0"/>
        </c:ser>
        <c:ser>
          <c:idx val="7"/>
          <c:order val="7"/>
          <c:tx>
            <c:strRef>
              <c:f>SUMMARY!$I$39:$I$40</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SUMMARY!$I$41:$I$71</c:f>
              <c:numCache>
                <c:ptCount val="31"/>
                <c:pt idx="0">
                  <c:v>0.8011330638160573</c:v>
                </c:pt>
                <c:pt idx="1">
                  <c:v>0.4541178287059551</c:v>
                </c:pt>
                <c:pt idx="2">
                  <c:v>0.8758608154606052</c:v>
                </c:pt>
                <c:pt idx="3">
                  <c:v>1.1384086186287536</c:v>
                </c:pt>
                <c:pt idx="4">
                  <c:v>1.2660784285092934</c:v>
                </c:pt>
                <c:pt idx="5">
                  <c:v>1.2171433440001949</c:v>
                </c:pt>
                <c:pt idx="6">
                  <c:v>0.7008464341847275</c:v>
                </c:pt>
                <c:pt idx="7">
                  <c:v>0.8403003361201344</c:v>
                </c:pt>
                <c:pt idx="8">
                  <c:v>0.666909357672834</c:v>
                </c:pt>
                <c:pt idx="9">
                  <c:v>1.0392293313543832</c:v>
                </c:pt>
                <c:pt idx="10">
                  <c:v>0.9135003654001461</c:v>
                </c:pt>
                <c:pt idx="11">
                  <c:v>0.2378182769454926</c:v>
                </c:pt>
                <c:pt idx="12">
                  <c:v>0.923012133910736</c:v>
                </c:pt>
                <c:pt idx="13">
                  <c:v>1.0471115299557232</c:v>
                </c:pt>
                <c:pt idx="14">
                  <c:v>1.1278883016226104</c:v>
                </c:pt>
                <c:pt idx="15">
                  <c:v>0.8553256433350767</c:v>
                </c:pt>
                <c:pt idx="16">
                  <c:v>0.7965197991274001</c:v>
                </c:pt>
                <c:pt idx="17">
                  <c:v>1.087636798691083</c:v>
                </c:pt>
                <c:pt idx="18">
                  <c:v>1.1425120849118107</c:v>
                </c:pt>
                <c:pt idx="19">
                  <c:v>0.7955558737779052</c:v>
                </c:pt>
                <c:pt idx="20">
                  <c:v>0.6245</c:v>
                </c:pt>
                <c:pt idx="21">
                  <c:v>0.9821</c:v>
                </c:pt>
                <c:pt idx="22">
                  <c:v>1.38163</c:v>
                </c:pt>
                <c:pt idx="23">
                  <c:v>1.2657078233563</c:v>
                </c:pt>
                <c:pt idx="24">
                  <c:v>0.13854550996365853</c:v>
                </c:pt>
                <c:pt idx="25">
                  <c:v>0.864762250666805</c:v>
                </c:pt>
                <c:pt idx="26">
                  <c:v>0.25927283098185966</c:v>
                </c:pt>
                <c:pt idx="27">
                  <c:v>0.9742503897001559</c:v>
                </c:pt>
                <c:pt idx="28">
                  <c:v>0.7915071659179349</c:v>
                </c:pt>
                <c:pt idx="29">
                  <c:v>1.0465120465117952</c:v>
                </c:pt>
                <c:pt idx="30">
                  <c:v>1.2138144390141477</c:v>
                </c:pt>
              </c:numCache>
            </c:numRef>
          </c:val>
          <c:smooth val="0"/>
        </c:ser>
        <c:ser>
          <c:idx val="8"/>
          <c:order val="8"/>
          <c:tx>
            <c:strRef>
              <c:f>SUMMARY!$J$39:$J$40</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SUMMARY!$J$41:$J$71</c:f>
              <c:numCache>
                <c:ptCount val="31"/>
                <c:pt idx="0">
                  <c:v>0.13600005440002175</c:v>
                </c:pt>
                <c:pt idx="1">
                  <c:v>0.44535866870950525</c:v>
                </c:pt>
                <c:pt idx="2">
                  <c:v>0.37768436160006047</c:v>
                </c:pt>
                <c:pt idx="3">
                  <c:v>0.6522355550118691</c:v>
                </c:pt>
                <c:pt idx="4">
                  <c:v>0.7837755944091142</c:v>
                </c:pt>
                <c:pt idx="5">
                  <c:v>0.30430200851325623</c:v>
                </c:pt>
                <c:pt idx="6">
                  <c:v>1.2104180665848092</c:v>
                </c:pt>
                <c:pt idx="7">
                  <c:v>1.1035432985601765</c:v>
                </c:pt>
                <c:pt idx="8">
                  <c:v>1.0387504155001661</c:v>
                </c:pt>
                <c:pt idx="9">
                  <c:v>0.9934651861184689</c:v>
                </c:pt>
                <c:pt idx="10">
                  <c:v>0.38</c:v>
                </c:pt>
                <c:pt idx="11">
                  <c:v>1.092</c:v>
                </c:pt>
                <c:pt idx="12">
                  <c:v>0.693</c:v>
                </c:pt>
                <c:pt idx="13">
                  <c:v>0.664</c:v>
                </c:pt>
                <c:pt idx="14">
                  <c:v>0.419</c:v>
                </c:pt>
                <c:pt idx="15">
                  <c:v>0.8495175811863428</c:v>
                </c:pt>
                <c:pt idx="16">
                  <c:v>0.7144480469732487</c:v>
                </c:pt>
                <c:pt idx="17">
                  <c:v>1.1755769408190118</c:v>
                </c:pt>
                <c:pt idx="18">
                  <c:v>0.4460801784320714</c:v>
                </c:pt>
                <c:pt idx="19">
                  <c:v>1.0034638160196727</c:v>
                </c:pt>
                <c:pt idx="20">
                  <c:v>0.6074288144000972</c:v>
                </c:pt>
                <c:pt idx="21">
                  <c:v>1.2123121732365576</c:v>
                </c:pt>
                <c:pt idx="22">
                  <c:v>0.7611114155556773</c:v>
                </c:pt>
                <c:pt idx="23">
                  <c:v>0.9449036037678932</c:v>
                </c:pt>
                <c:pt idx="24">
                  <c:v>0.45490927287280003</c:v>
                </c:pt>
                <c:pt idx="25">
                  <c:v>0.4104325966054711</c:v>
                </c:pt>
                <c:pt idx="26">
                  <c:v>1.1008640767092672</c:v>
                </c:pt>
                <c:pt idx="27">
                  <c:v>0.481125192450077</c:v>
                </c:pt>
                <c:pt idx="28">
                  <c:v>0.06720002688001075</c:v>
                </c:pt>
                <c:pt idx="29">
                  <c:v>0.21600008640003457</c:v>
                </c:pt>
                <c:pt idx="30">
                  <c:v>0</c:v>
                </c:pt>
              </c:numCache>
            </c:numRef>
          </c:val>
          <c:smooth val="0"/>
        </c:ser>
        <c:ser>
          <c:idx val="9"/>
          <c:order val="9"/>
          <c:tx>
            <c:strRef>
              <c:f>SUMMARY!$K$39:$K$40</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SUMMARY!$K$41:$K$71</c:f>
              <c:numCache>
                <c:ptCount val="31"/>
                <c:pt idx="0">
                  <c:v>0.5884212880000942</c:v>
                </c:pt>
                <c:pt idx="1">
                  <c:v>0.20727281018185134</c:v>
                </c:pt>
                <c:pt idx="2">
                  <c:v>0.11902707463785689</c:v>
                </c:pt>
                <c:pt idx="3">
                  <c:v>0.81763669069104</c:v>
                </c:pt>
                <c:pt idx="4">
                  <c:v>0</c:v>
                </c:pt>
                <c:pt idx="5">
                  <c:v>0.10885718640001743</c:v>
                </c:pt>
                <c:pt idx="6">
                  <c:v>0.3037242594207383</c:v>
                </c:pt>
                <c:pt idx="7">
                  <c:v>0.8805846218967701</c:v>
                </c:pt>
                <c:pt idx="8">
                  <c:v>0.9186003674401471</c:v>
                </c:pt>
                <c:pt idx="9">
                  <c:v>0.19941184447062013</c:v>
                </c:pt>
                <c:pt idx="10">
                  <c:v>0.1805582117581684</c:v>
                </c:pt>
                <c:pt idx="11">
                  <c:v>0.6085948380325299</c:v>
                </c:pt>
                <c:pt idx="12">
                  <c:v>0.8246750286651923</c:v>
                </c:pt>
                <c:pt idx="13">
                  <c:v>1.0697651337884064</c:v>
                </c:pt>
                <c:pt idx="14">
                  <c:v>0.8961359516747196</c:v>
                </c:pt>
                <c:pt idx="15">
                  <c:v>0.4977001990800796</c:v>
                </c:pt>
                <c:pt idx="16">
                  <c:v>0.8351354691893229</c:v>
                </c:pt>
                <c:pt idx="17">
                  <c:v>0.3859092452727891</c:v>
                </c:pt>
                <c:pt idx="18">
                  <c:v>0.14133338986668925</c:v>
                </c:pt>
                <c:pt idx="19">
                  <c:v>0.8078003231201293</c:v>
                </c:pt>
                <c:pt idx="20">
                  <c:v>0.4674547324364384</c:v>
                </c:pt>
                <c:pt idx="21">
                  <c:v>0</c:v>
                </c:pt>
                <c:pt idx="22">
                  <c:v>0.7015387421539584</c:v>
                </c:pt>
                <c:pt idx="23">
                  <c:v>0</c:v>
                </c:pt>
                <c:pt idx="24">
                  <c:v>0.4317305097708556</c:v>
                </c:pt>
                <c:pt idx="25">
                  <c:v>0.21415393181541886</c:v>
                </c:pt>
                <c:pt idx="26">
                  <c:v>0.5801862785861394</c:v>
                </c:pt>
                <c:pt idx="27">
                  <c:v>0.6894686302178318</c:v>
                </c:pt>
                <c:pt idx="28">
                  <c:v>0.22042114080003528</c:v>
                </c:pt>
                <c:pt idx="29">
                  <c:v>0.37411779670594225</c:v>
                </c:pt>
                <c:pt idx="30">
                  <c:v>0.48240019296007725</c:v>
                </c:pt>
              </c:numCache>
            </c:numRef>
          </c:val>
          <c:smooth val="0"/>
        </c:ser>
        <c:ser>
          <c:idx val="10"/>
          <c:order val="10"/>
          <c:tx>
            <c:strRef>
              <c:f>SUMMARY!$L$39:$L$40</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SUMMARY!$L$41:$L$71</c:f>
              <c:numCache>
                <c:ptCount val="31"/>
                <c:pt idx="0">
                  <c:v>0</c:v>
                </c:pt>
                <c:pt idx="1">
                  <c:v>0.2484879042732105</c:v>
                </c:pt>
                <c:pt idx="2">
                  <c:v>0.032000012800005126</c:v>
                </c:pt>
                <c:pt idx="3">
                  <c:v>0.3942858720000631</c:v>
                </c:pt>
                <c:pt idx="4">
                  <c:v>0.4475295907765422</c:v>
                </c:pt>
                <c:pt idx="5">
                  <c:v>0.2804082754286163</c:v>
                </c:pt>
                <c:pt idx="6">
                  <c:v>0</c:v>
                </c:pt>
                <c:pt idx="7">
                  <c:v>0.7970373558519794</c:v>
                </c:pt>
                <c:pt idx="8">
                  <c:v>0.18400007360002943</c:v>
                </c:pt>
                <c:pt idx="9">
                  <c:v>0.058500023400009364</c:v>
                </c:pt>
                <c:pt idx="10">
                  <c:v>0</c:v>
                </c:pt>
                <c:pt idx="11">
                  <c:v>0.4817874267575239</c:v>
                </c:pt>
                <c:pt idx="12">
                  <c:v>0.05018183825455349</c:v>
                </c:pt>
                <c:pt idx="13">
                  <c:v>0.5922669035734281</c:v>
                </c:pt>
                <c:pt idx="14">
                  <c:v>0.08030772443078207</c:v>
                </c:pt>
                <c:pt idx="15">
                  <c:v>0.30720012288004916</c:v>
                </c:pt>
                <c:pt idx="16">
                  <c:v>0.3206155128615898</c:v>
                </c:pt>
                <c:pt idx="17">
                  <c:v>0</c:v>
                </c:pt>
                <c:pt idx="18">
                  <c:v>0</c:v>
                </c:pt>
                <c:pt idx="19">
                  <c:v>0</c:v>
                </c:pt>
                <c:pt idx="20">
                  <c:v>0.558476413866756</c:v>
                </c:pt>
                <c:pt idx="21">
                  <c:v>0.48386460032550116</c:v>
                </c:pt>
                <c:pt idx="22">
                  <c:v>0.3168001267200507</c:v>
                </c:pt>
                <c:pt idx="23">
                  <c:v>0.06960002784001114</c:v>
                </c:pt>
                <c:pt idx="24">
                  <c:v>0</c:v>
                </c:pt>
                <c:pt idx="25">
                  <c:v>0.2194286592000351</c:v>
                </c:pt>
                <c:pt idx="26">
                  <c:v>0.32129045109682564</c:v>
                </c:pt>
                <c:pt idx="27">
                  <c:v>0.21555564177781225</c:v>
                </c:pt>
                <c:pt idx="28">
                  <c:v>0</c:v>
                </c:pt>
                <c:pt idx="29">
                  <c:v>0.12300004920001967</c:v>
                </c:pt>
                <c:pt idx="30">
                  <c:v>0</c:v>
                </c:pt>
              </c:numCache>
            </c:numRef>
          </c:val>
          <c:smooth val="0"/>
        </c:ser>
        <c:ser>
          <c:idx val="11"/>
          <c:order val="11"/>
          <c:tx>
            <c:strRef>
              <c:f>SUMMARY!$M$39:$M$40</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cat>
            <c:numRef>
              <c:f>SUMMARY!$A$41:$A$71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SUMMARY!$M$41:$M$71</c:f>
              <c:numCache>
                <c:ptCount val="31"/>
                <c:pt idx="0">
                  <c:v>0</c:v>
                </c:pt>
                <c:pt idx="1">
                  <c:v>0</c:v>
                </c:pt>
                <c:pt idx="2">
                  <c:v>0</c:v>
                </c:pt>
                <c:pt idx="3">
                  <c:v>0.17400006960002784</c:v>
                </c:pt>
                <c:pt idx="4">
                  <c:v>0.2652001060800424</c:v>
                </c:pt>
                <c:pt idx="5">
                  <c:v>0.02880001152000461</c:v>
                </c:pt>
                <c:pt idx="6">
                  <c:v>0.0350000140000056</c:v>
                </c:pt>
                <c:pt idx="7">
                  <c:v>0.3344616722462073</c:v>
                </c:pt>
                <c:pt idx="8">
                  <c:v>0</c:v>
                </c:pt>
                <c:pt idx="9">
                  <c:v>0.06933336106667776</c:v>
                </c:pt>
                <c:pt idx="10">
                  <c:v>0.04933335306667455</c:v>
                </c:pt>
                <c:pt idx="11">
                  <c:v>0.49150704591788685</c:v>
                </c:pt>
                <c:pt idx="12">
                  <c:v>0.3755123453268894</c:v>
                </c:pt>
                <c:pt idx="13">
                  <c:v>0</c:v>
                </c:pt>
                <c:pt idx="14">
                  <c:v>0.5680002272000909</c:v>
                </c:pt>
                <c:pt idx="15">
                  <c:v>0.32674298784005223</c:v>
                </c:pt>
                <c:pt idx="16">
                  <c:v>0</c:v>
                </c:pt>
                <c:pt idx="17">
                  <c:v>0.1457143440000233</c:v>
                </c:pt>
                <c:pt idx="18">
                  <c:v>0.24300009720003887</c:v>
                </c:pt>
                <c:pt idx="19">
                  <c:v>0</c:v>
                </c:pt>
                <c:pt idx="20">
                  <c:v>0</c:v>
                </c:pt>
                <c:pt idx="21">
                  <c:v>0</c:v>
                </c:pt>
                <c:pt idx="22">
                  <c:v>0.03600001440000576</c:v>
                </c:pt>
                <c:pt idx="23">
                  <c:v>0.09784619298463103</c:v>
                </c:pt>
                <c:pt idx="24">
                  <c:v>0</c:v>
                </c:pt>
                <c:pt idx="25">
                  <c:v>0.4789287630000767</c:v>
                </c:pt>
                <c:pt idx="26">
                  <c:v>0.34854559396369217</c:v>
                </c:pt>
                <c:pt idx="27">
                  <c:v>0.7290002916001166</c:v>
                </c:pt>
                <c:pt idx="28">
                  <c:v>0</c:v>
                </c:pt>
                <c:pt idx="29">
                  <c:v>0</c:v>
                </c:pt>
                <c:pt idx="30">
                  <c:v>0</c:v>
                </c:pt>
              </c:numCache>
            </c:numRef>
          </c:val>
          <c:smooth val="0"/>
        </c:ser>
        <c:dropLines/>
        <c:marker val="1"/>
        <c:axId val="14048020"/>
        <c:axId val="59323317"/>
      </c:lineChart>
      <c:catAx>
        <c:axId val="14048020"/>
        <c:scaling>
          <c:orientation val="minMax"/>
        </c:scaling>
        <c:axPos val="b"/>
        <c:title>
          <c:tx>
            <c:rich>
              <a:bodyPr vert="horz" rot="0" anchor="ctr"/>
              <a:lstStyle/>
              <a:p>
                <a:pPr algn="ctr">
                  <a:defRPr/>
                </a:pPr>
                <a:r>
                  <a:rPr lang="en-US" cap="none" sz="1125"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925" b="1" i="0" u="none" baseline="0"/>
            </a:pPr>
          </a:p>
        </c:txPr>
        <c:crossAx val="59323317"/>
        <c:crosses val="autoZero"/>
        <c:auto val="1"/>
        <c:lblOffset val="100"/>
        <c:noMultiLvlLbl val="0"/>
      </c:catAx>
      <c:valAx>
        <c:axId val="59323317"/>
        <c:scaling>
          <c:orientation val="minMax"/>
          <c:max val="2"/>
          <c:min val="0"/>
        </c:scaling>
        <c:axPos val="l"/>
        <c:title>
          <c:tx>
            <c:rich>
              <a:bodyPr vert="horz" rot="0" anchor="ctr"/>
              <a:lstStyle/>
              <a:p>
                <a:pPr algn="ctr">
                  <a:defRPr/>
                </a:pPr>
                <a:r>
                  <a:rPr lang="en-US" cap="none" sz="1300"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1" i="0" u="none" baseline="0"/>
            </a:pPr>
          </a:p>
        </c:txPr>
        <c:crossAx val="14048020"/>
        <c:crossesAt val="1"/>
        <c:crossBetween val="between"/>
        <c:dispUnits/>
        <c:majorUnit val="0.1"/>
        <c:minorUnit val="0.02"/>
      </c:valAx>
      <c:spPr>
        <a:solidFill>
          <a:srgbClr val="C0C0C0"/>
        </a:solidFill>
      </c:spPr>
    </c:plotArea>
    <c:legend>
      <c:legendPos val="r"/>
      <c:layout>
        <c:manualLayout>
          <c:xMode val="edge"/>
          <c:yMode val="edge"/>
          <c:x val="0.87375"/>
          <c:y val="0.0135"/>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MAANDELIJKS  VERMOGEN (kW)
SOLES-2, 2,8 m</a:t>
            </a:r>
            <a:r>
              <a:rPr lang="en-US" cap="none" sz="1125" b="1" i="0" u="none" baseline="30000"/>
              <a:t>2</a:t>
            </a:r>
            <a:r>
              <a:rPr lang="en-US" cap="none" sz="1125" b="1" i="0" u="none" baseline="0"/>
              <a:t>, 150+80 liter
2009</a:t>
            </a:r>
          </a:p>
        </c:rich>
      </c:tx>
      <c:layout>
        <c:manualLayout>
          <c:xMode val="factor"/>
          <c:yMode val="factor"/>
          <c:x val="0"/>
          <c:y val="-0.004"/>
        </c:manualLayout>
      </c:layout>
      <c:spPr>
        <a:noFill/>
        <a:ln>
          <a:noFill/>
        </a:ln>
      </c:spPr>
    </c:title>
    <c:plotArea>
      <c:layout>
        <c:manualLayout>
          <c:xMode val="edge"/>
          <c:yMode val="edge"/>
          <c:x val="0.038"/>
          <c:y val="0.1205"/>
          <c:w val="0.9495"/>
          <c:h val="0.862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SUMMARY!$B$73:$M$73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SUMMARY!$B$74:$M$74</c:f>
              <c:numCache>
                <c:ptCount val="12"/>
                <c:pt idx="0">
                  <c:v>0.3095005389973728</c:v>
                </c:pt>
                <c:pt idx="1">
                  <c:v>0.17052036433052245</c:v>
                </c:pt>
                <c:pt idx="2">
                  <c:v>0.40924220231577857</c:v>
                </c:pt>
                <c:pt idx="3">
                  <c:v>0.8490059350410708</c:v>
                </c:pt>
                <c:pt idx="4">
                  <c:v>0.9394820148642631</c:v>
                </c:pt>
                <c:pt idx="5">
                  <c:v>1.0022414124693868</c:v>
                </c:pt>
                <c:pt idx="6">
                  <c:v>0.8965456188373294</c:v>
                </c:pt>
                <c:pt idx="7">
                  <c:v>0.8861132523304381</c:v>
                </c:pt>
                <c:pt idx="8">
                  <c:v>0.6912969010571893</c:v>
                </c:pt>
                <c:pt idx="9">
                  <c:v>0.46943922222689866</c:v>
                </c:pt>
                <c:pt idx="10">
                  <c:v>0.21942082023051313</c:v>
                </c:pt>
                <c:pt idx="11">
                  <c:v>0</c:v>
                </c:pt>
              </c:numCache>
            </c:numRef>
          </c:val>
        </c:ser>
        <c:axId val="64147806"/>
        <c:axId val="40459343"/>
      </c:barChart>
      <c:catAx>
        <c:axId val="64147806"/>
        <c:scaling>
          <c:orientation val="minMax"/>
        </c:scaling>
        <c:axPos val="b"/>
        <c:delete val="0"/>
        <c:numFmt formatCode="General" sourceLinked="1"/>
        <c:majorTickMark val="out"/>
        <c:minorTickMark val="none"/>
        <c:tickLblPos val="nextTo"/>
        <c:crossAx val="40459343"/>
        <c:crosses val="autoZero"/>
        <c:auto val="1"/>
        <c:lblOffset val="100"/>
        <c:noMultiLvlLbl val="0"/>
      </c:catAx>
      <c:valAx>
        <c:axId val="40459343"/>
        <c:scaling>
          <c:orientation val="minMax"/>
          <c:max val="1.1"/>
          <c:min val="0"/>
        </c:scaling>
        <c:axPos val="l"/>
        <c:title>
          <c:tx>
            <c:rich>
              <a:bodyPr vert="horz" rot="0" anchor="ctr"/>
              <a:lstStyle/>
              <a:p>
                <a:pPr algn="ctr">
                  <a:defRPr/>
                </a:pPr>
                <a:r>
                  <a:rPr lang="en-US" cap="none" sz="1025"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6414780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OPBRENGST THERMISCH versus PV per m2, per maand
JAAR 2009 (Kwant-sys versus Wouterlood-sys)</a:t>
            </a:r>
          </a:p>
        </c:rich>
      </c:tx>
      <c:layout/>
      <c:spPr>
        <a:noFill/>
        <a:ln>
          <a:noFill/>
        </a:ln>
      </c:spPr>
    </c:title>
    <c:plotArea>
      <c:layout>
        <c:manualLayout>
          <c:xMode val="edge"/>
          <c:yMode val="edge"/>
          <c:x val="0.0375"/>
          <c:y val="0.117"/>
          <c:w val="0.9045"/>
          <c:h val="0.867"/>
        </c:manualLayout>
      </c:layout>
      <c:barChart>
        <c:barDir val="col"/>
        <c:grouping val="clustered"/>
        <c:varyColors val="0"/>
        <c:ser>
          <c:idx val="0"/>
          <c:order val="0"/>
          <c:tx>
            <c:v>TH</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SUMMARY!$B$117:$M$117</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SUMMARY!$B$118:$M$118</c:f>
              <c:numCache>
                <c:ptCount val="12"/>
                <c:pt idx="0">
                  <c:v>12.817500000000003</c:v>
                </c:pt>
                <c:pt idx="1">
                  <c:v>14.971785714285712</c:v>
                </c:pt>
                <c:pt idx="2">
                  <c:v>32.88500000000001</c:v>
                </c:pt>
                <c:pt idx="3">
                  <c:v>57.79571428571429</c:v>
                </c:pt>
                <c:pt idx="4">
                  <c:v>63.545</c:v>
                </c:pt>
                <c:pt idx="5">
                  <c:v>65.21785714285713</c:v>
                </c:pt>
                <c:pt idx="6">
                  <c:v>62.64214285714287</c:v>
                </c:pt>
                <c:pt idx="7">
                  <c:v>65.49142857142861</c:v>
                </c:pt>
                <c:pt idx="8">
                  <c:v>41.59857142857139</c:v>
                </c:pt>
                <c:pt idx="9">
                  <c:v>26.980000000000036</c:v>
                </c:pt>
                <c:pt idx="10">
                  <c:v>9.20964285714287</c:v>
                </c:pt>
                <c:pt idx="11">
                  <c:v>6.57749999999997</c:v>
                </c:pt>
              </c:numCache>
            </c:numRef>
          </c:val>
        </c:ser>
        <c:ser>
          <c:idx val="1"/>
          <c:order val="1"/>
          <c:tx>
            <c:v>PV</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SUMMARY!$B$117:$M$117</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SUMMARY!$B$119:$M$119</c:f>
              <c:numCache>
                <c:ptCount val="12"/>
                <c:pt idx="0">
                  <c:v>2.933</c:v>
                </c:pt>
                <c:pt idx="1">
                  <c:v>1.533</c:v>
                </c:pt>
                <c:pt idx="2">
                  <c:v>6.316</c:v>
                </c:pt>
                <c:pt idx="3">
                  <c:v>8.633</c:v>
                </c:pt>
                <c:pt idx="4">
                  <c:v>9.95</c:v>
                </c:pt>
                <c:pt idx="5">
                  <c:v>9.6</c:v>
                </c:pt>
                <c:pt idx="6">
                  <c:v>9.22</c:v>
                </c:pt>
                <c:pt idx="7">
                  <c:v>9.3</c:v>
                </c:pt>
                <c:pt idx="8">
                  <c:v>6.683</c:v>
                </c:pt>
                <c:pt idx="9">
                  <c:v>4.45</c:v>
                </c:pt>
                <c:pt idx="10">
                  <c:v>1.8</c:v>
                </c:pt>
                <c:pt idx="11">
                  <c:v>1.783</c:v>
                </c:pt>
              </c:numCache>
            </c:numRef>
          </c:val>
        </c:ser>
        <c:axId val="28589768"/>
        <c:axId val="55981321"/>
      </c:barChart>
      <c:catAx>
        <c:axId val="28589768"/>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55981321"/>
        <c:crosses val="autoZero"/>
        <c:auto val="0"/>
        <c:lblOffset val="100"/>
        <c:noMultiLvlLbl val="0"/>
      </c:catAx>
      <c:valAx>
        <c:axId val="55981321"/>
        <c:scaling>
          <c:orientation val="minMax"/>
          <c:max val="70"/>
        </c:scaling>
        <c:axPos val="l"/>
        <c:title>
          <c:tx>
            <c:rich>
              <a:bodyPr vert="horz" rot="0" anchor="ctr"/>
              <a:lstStyle/>
              <a:p>
                <a:pPr algn="ctr">
                  <a:defRPr/>
                </a:pPr>
                <a:r>
                  <a:rPr lang="en-US" cap="none" sz="1200" b="1" i="0" u="none" baseline="0">
                    <a:latin typeface="Times New Roman"/>
                    <a:ea typeface="Times New Roman"/>
                    <a:cs typeface="Times New Roman"/>
                  </a:rPr>
                  <a:t>kWh</a:t>
                </a:r>
              </a:p>
            </c:rich>
          </c:tx>
          <c:layout>
            <c:manualLayout>
              <c:xMode val="factor"/>
              <c:yMode val="factor"/>
              <c:x val="0.00625"/>
              <c:y val="0.1442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000" b="1" i="0" u="none" baseline="0">
                <a:latin typeface="Times New Roman"/>
                <a:ea typeface="Times New Roman"/>
                <a:cs typeface="Times New Roman"/>
              </a:defRPr>
            </a:pPr>
          </a:p>
        </c:txPr>
        <c:crossAx val="28589768"/>
        <c:crossesAt val="1"/>
        <c:crossBetween val="between"/>
        <c:dispUnits/>
        <c:majorUnit val="10"/>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600" verticalDpi="600" orientation="landscape"/>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0.20925</cdr:y>
    </cdr:from>
    <cdr:to>
      <cdr:x>0.73925</cdr:x>
      <cdr:y>0.29175</cdr:y>
    </cdr:to>
    <cdr:sp>
      <cdr:nvSpPr>
        <cdr:cNvPr id="1" name="TextBox 1"/>
        <cdr:cNvSpPr txBox="1">
          <a:spLocks noChangeArrowheads="1"/>
        </cdr:cNvSpPr>
      </cdr:nvSpPr>
      <cdr:spPr>
        <a:xfrm>
          <a:off x="6772275" y="1190625"/>
          <a:ext cx="104775" cy="4762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0.163</cdr:y>
    </cdr:from>
    <cdr:to>
      <cdr:x>0.9345</cdr:x>
      <cdr:y>0.375</cdr:y>
    </cdr:to>
    <cdr:sp>
      <cdr:nvSpPr>
        <cdr:cNvPr id="2" name="TextBox 2"/>
        <cdr:cNvSpPr txBox="1">
          <a:spLocks noChangeArrowheads="1"/>
        </cdr:cNvSpPr>
      </cdr:nvSpPr>
      <cdr:spPr>
        <a:xfrm>
          <a:off x="5791200" y="923925"/>
          <a:ext cx="2895600" cy="1209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0.14525</cdr:y>
    </cdr:from>
    <cdr:to>
      <cdr:x>0.47175</cdr:x>
      <cdr:y>0.1895</cdr:y>
    </cdr:to>
    <cdr:sp>
      <cdr:nvSpPr>
        <cdr:cNvPr id="1" name="TextBox 1"/>
        <cdr:cNvSpPr txBox="1">
          <a:spLocks noChangeArrowheads="1"/>
        </cdr:cNvSpPr>
      </cdr:nvSpPr>
      <cdr:spPr>
        <a:xfrm>
          <a:off x="1295400" y="828675"/>
          <a:ext cx="3095625" cy="257175"/>
        </a:xfrm>
        <a:prstGeom prst="rect">
          <a:avLst/>
        </a:prstGeom>
        <a:noFill/>
        <a:ln w="9525" cmpd="sng">
          <a:noFill/>
        </a:ln>
      </cdr:spPr>
      <cdr:txBody>
        <a:bodyPr vertOverflow="clip" wrap="square"/>
        <a:p>
          <a:pPr algn="l">
            <a:defRPr/>
          </a:pPr>
          <a:r>
            <a:rPr lang="en-US" cap="none" sz="1100" b="1" i="0" u="none" baseline="0"/>
            <a:t>Het gemiddeld aantal draaiuren is: 4,006</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0.131</cdr:y>
    </cdr:from>
    <cdr:to>
      <cdr:x>0.77675</cdr:x>
      <cdr:y>0.3285</cdr:y>
    </cdr:to>
    <cdr:sp>
      <cdr:nvSpPr>
        <cdr:cNvPr id="1" name="TextBox 1"/>
        <cdr:cNvSpPr txBox="1">
          <a:spLocks noChangeArrowheads="1"/>
        </cdr:cNvSpPr>
      </cdr:nvSpPr>
      <cdr:spPr>
        <a:xfrm>
          <a:off x="914400" y="771525"/>
          <a:ext cx="5829300" cy="1171575"/>
        </a:xfrm>
        <a:prstGeom prst="rect">
          <a:avLst/>
        </a:prstGeom>
        <a:noFill/>
        <a:ln w="9525" cmpd="sng">
          <a:noFill/>
        </a:ln>
      </cdr:spPr>
      <cdr:txBody>
        <a:bodyPr vertOverflow="clip" wrap="square"/>
        <a:p>
          <a:pPr algn="l">
            <a:defRPr/>
          </a:pPr>
          <a:r>
            <a:rPr lang="en-US" cap="none" sz="925"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WattPeakActual=WPA=1,474 kWatt op 29/5). Is 526 W/m2. (= 7 x PV)
Het jaargemiddelde DAGvermogen tot heden is: 583 Watt (elke dag, gedurende 365 dagen)
Dit is 208  W/m2/dag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0.65575</cdr:x>
      <cdr:y>0.14575</cdr:y>
    </cdr:from>
    <cdr:to>
      <cdr:x>0.97075</cdr:x>
      <cdr:y>0.45175</cdr:y>
    </cdr:to>
    <cdr:sp>
      <cdr:nvSpPr>
        <cdr:cNvPr id="1" name="TextBox 1"/>
        <cdr:cNvSpPr txBox="1">
          <a:spLocks noChangeArrowheads="1"/>
        </cdr:cNvSpPr>
      </cdr:nvSpPr>
      <cdr:spPr>
        <a:xfrm>
          <a:off x="5686425" y="857250"/>
          <a:ext cx="2733675" cy="18192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925" b="0" i="0" u="none" baseline="30000">
              <a:latin typeface="Arial"/>
              <a:ea typeface="Arial"/>
              <a:cs typeface="Arial"/>
            </a:rPr>
            <a:t>2</a:t>
          </a:r>
          <a:r>
            <a:rPr lang="en-US" cap="none" sz="925"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0.268</cdr:y>
    </cdr:from>
    <cdr:to>
      <cdr:x>0.8365</cdr:x>
      <cdr:y>0.317</cdr:y>
    </cdr:to>
    <cdr:sp>
      <cdr:nvSpPr>
        <cdr:cNvPr id="1" name="TextBox 1"/>
        <cdr:cNvSpPr txBox="1">
          <a:spLocks noChangeArrowheads="1"/>
        </cdr:cNvSpPr>
      </cdr:nvSpPr>
      <cdr:spPr>
        <a:xfrm>
          <a:off x="7115175" y="1524000"/>
          <a:ext cx="666750" cy="2762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0.20775</cdr:y>
    </cdr:from>
    <cdr:to>
      <cdr:x>0.941</cdr:x>
      <cdr:y>0.3875</cdr:y>
    </cdr:to>
    <cdr:sp>
      <cdr:nvSpPr>
        <cdr:cNvPr id="2" name="TextBox 2"/>
        <cdr:cNvSpPr txBox="1">
          <a:spLocks noChangeArrowheads="1"/>
        </cdr:cNvSpPr>
      </cdr:nvSpPr>
      <cdr:spPr>
        <a:xfrm>
          <a:off x="5695950" y="1181100"/>
          <a:ext cx="3057525" cy="1028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0.32325</cdr:y>
    </cdr:from>
    <cdr:to>
      <cdr:x>0.9895</cdr:x>
      <cdr:y>0.324</cdr:y>
    </cdr:to>
    <cdr:sp>
      <cdr:nvSpPr>
        <cdr:cNvPr id="1" name="Line 1"/>
        <cdr:cNvSpPr>
          <a:spLocks/>
        </cdr:cNvSpPr>
      </cdr:nvSpPr>
      <cdr:spPr>
        <a:xfrm>
          <a:off x="523875" y="1914525"/>
          <a:ext cx="8058150"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0.06775</cdr:x>
      <cdr:y>0.2715</cdr:y>
    </cdr:from>
    <cdr:to>
      <cdr:x>0.28925</cdr:x>
      <cdr:y>0.31125</cdr:y>
    </cdr:to>
    <cdr:sp>
      <cdr:nvSpPr>
        <cdr:cNvPr id="2" name="TextBox 2"/>
        <cdr:cNvSpPr txBox="1">
          <a:spLocks noChangeArrowheads="1"/>
        </cdr:cNvSpPr>
      </cdr:nvSpPr>
      <cdr:spPr>
        <a:xfrm>
          <a:off x="581025" y="1609725"/>
          <a:ext cx="1924050" cy="238125"/>
        </a:xfrm>
        <a:prstGeom prst="rect">
          <a:avLst/>
        </a:prstGeom>
        <a:noFill/>
        <a:ln w="9525" cmpd="sng">
          <a:noFill/>
        </a:ln>
      </cdr:spPr>
      <cdr:txBody>
        <a:bodyPr vertOverflow="clip" wrap="square"/>
        <a:p>
          <a:pPr algn="l">
            <a:defRPr/>
          </a:pPr>
          <a:r>
            <a:rPr lang="en-US" cap="none" sz="825" b="1" i="0" u="none" baseline="0"/>
            <a:t>3 GigaJoule waarde op jaarbasis</a:t>
          </a:r>
        </a:p>
      </cdr:txBody>
    </cdr:sp>
  </cdr:relSizeAnchor>
  <cdr:relSizeAnchor xmlns:cdr="http://schemas.openxmlformats.org/drawingml/2006/chartDrawing">
    <cdr:from>
      <cdr:x>0.014</cdr:x>
      <cdr:y>0.07425</cdr:y>
    </cdr:from>
    <cdr:to>
      <cdr:x>0.116</cdr:x>
      <cdr:y>0.12</cdr:y>
    </cdr:to>
    <cdr:sp>
      <cdr:nvSpPr>
        <cdr:cNvPr id="3" name="TextBox 3"/>
        <cdr:cNvSpPr txBox="1">
          <a:spLocks noChangeArrowheads="1"/>
        </cdr:cNvSpPr>
      </cdr:nvSpPr>
      <cdr:spPr>
        <a:xfrm>
          <a:off x="114300" y="438150"/>
          <a:ext cx="885825" cy="276225"/>
        </a:xfrm>
        <a:prstGeom prst="rect">
          <a:avLst/>
        </a:prstGeom>
        <a:noFill/>
        <a:ln w="9525" cmpd="sng">
          <a:noFill/>
        </a:ln>
      </cdr:spPr>
      <cdr:txBody>
        <a:bodyPr vertOverflow="clip" wrap="square"/>
        <a:p>
          <a:pPr algn="l">
            <a:defRPr/>
          </a:pPr>
          <a:r>
            <a:rPr lang="en-US" cap="none" sz="925" b="1" i="0" u="none" baseline="0">
              <a:latin typeface="Arial"/>
              <a:ea typeface="Arial"/>
              <a:cs typeface="Arial"/>
            </a:rPr>
            <a:t>kWh/m</a:t>
          </a:r>
          <a:r>
            <a:rPr lang="en-US" cap="none" sz="925" b="1" i="0" u="none" baseline="30000">
              <a:latin typeface="Arial"/>
              <a:ea typeface="Arial"/>
              <a:cs typeface="Arial"/>
            </a:rPr>
            <a:t>2</a:t>
          </a:r>
          <a:r>
            <a:rPr lang="en-US" cap="none" sz="925" b="1" i="0" u="none" baseline="0">
              <a:latin typeface="Arial"/>
              <a:ea typeface="Arial"/>
              <a:cs typeface="Arial"/>
            </a:rPr>
            <a:t>/dag</a:t>
          </a:r>
        </a:p>
      </cdr:txBody>
    </cdr:sp>
  </cdr:relSizeAnchor>
  <cdr:relSizeAnchor xmlns:cdr="http://schemas.openxmlformats.org/drawingml/2006/chartDrawing">
    <cdr:from>
      <cdr:x>0.5155</cdr:x>
      <cdr:y>0.5225</cdr:y>
    </cdr:from>
    <cdr:to>
      <cdr:x>0.84275</cdr:x>
      <cdr:y>0.818</cdr:y>
    </cdr:to>
    <cdr:sp>
      <cdr:nvSpPr>
        <cdr:cNvPr id="4" name="TextBox 4"/>
        <cdr:cNvSpPr txBox="1">
          <a:spLocks noChangeArrowheads="1"/>
        </cdr:cNvSpPr>
      </cdr:nvSpPr>
      <cdr:spPr>
        <a:xfrm>
          <a:off x="4467225" y="3095625"/>
          <a:ext cx="2838450" cy="1752600"/>
        </a:xfrm>
        <a:prstGeom prst="rect">
          <a:avLst/>
        </a:prstGeom>
        <a:noFill/>
        <a:ln w="9525" cmpd="sng">
          <a:noFill/>
        </a:ln>
      </cdr:spPr>
      <cdr:txBody>
        <a:bodyPr vertOverflow="clip" wrap="square"/>
        <a:p>
          <a:pPr algn="l">
            <a:defRPr/>
          </a:pPr>
          <a:r>
            <a:rPr lang="en-US" cap="none" sz="1025" b="1" i="0" u="none" baseline="0">
              <a:latin typeface="Arial"/>
              <a:ea typeface="Arial"/>
              <a:cs typeface="Arial"/>
            </a:rPr>
            <a:t>Dit is de gemiddelde dagelijkse momentele hoeveelheid energie, die de kollector per m</a:t>
          </a:r>
          <a:r>
            <a:rPr lang="en-US" cap="none" sz="1025" b="1" i="0" u="none" baseline="30000">
              <a:latin typeface="Arial"/>
              <a:ea typeface="Arial"/>
              <a:cs typeface="Arial"/>
            </a:rPr>
            <a:t>2</a:t>
          </a:r>
          <a:r>
            <a:rPr lang="en-US" cap="none" sz="1025" b="1" i="0" u="none" baseline="0">
              <a:latin typeface="Arial"/>
              <a:ea typeface="Arial"/>
              <a:cs typeface="Arial"/>
            </a:rPr>
            <a:t> levert.
Vermenigvuldigd met het kollector oppervlak (2,8 m</a:t>
          </a:r>
          <a:r>
            <a:rPr lang="en-US" cap="none" sz="1025" b="1" i="0" u="none" baseline="30000">
              <a:latin typeface="Arial"/>
              <a:ea typeface="Arial"/>
              <a:cs typeface="Arial"/>
            </a:rPr>
            <a:t>2</a:t>
          </a:r>
          <a:r>
            <a:rPr lang="en-US" cap="none" sz="1025" b="1" i="0" u="none" baseline="0">
              <a:latin typeface="Arial"/>
              <a:ea typeface="Arial"/>
              <a:cs typeface="Arial"/>
            </a:rPr>
            <a:t>) en 365 dagen, levert dit de jaaropbrengst in kWh op. 3 GJ= 0,8154 kWh/m</a:t>
          </a:r>
          <a:r>
            <a:rPr lang="en-US" cap="none" sz="1025" b="1" i="0" u="none" baseline="30000">
              <a:latin typeface="Arial"/>
              <a:ea typeface="Arial"/>
              <a:cs typeface="Arial"/>
            </a:rPr>
            <a:t>2</a:t>
          </a:r>
          <a:r>
            <a:rPr lang="en-US" cap="none" sz="1025"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0.297</cdr:y>
    </cdr:from>
    <cdr:to>
      <cdr:x>0.987</cdr:x>
      <cdr:y>0.297</cdr:y>
    </cdr:to>
    <cdr:sp>
      <cdr:nvSpPr>
        <cdr:cNvPr id="1" name="Line 2"/>
        <cdr:cNvSpPr>
          <a:spLocks/>
        </cdr:cNvSpPr>
      </cdr:nvSpPr>
      <cdr:spPr>
        <a:xfrm>
          <a:off x="676275" y="1695450"/>
          <a:ext cx="850582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0.532</cdr:x>
      <cdr:y>0.2395</cdr:y>
    </cdr:from>
    <cdr:to>
      <cdr:x>0.95775</cdr:x>
      <cdr:y>0.28</cdr:y>
    </cdr:to>
    <cdr:sp>
      <cdr:nvSpPr>
        <cdr:cNvPr id="2" name="TextBox 3"/>
        <cdr:cNvSpPr txBox="1">
          <a:spLocks noChangeArrowheads="1"/>
        </cdr:cNvSpPr>
      </cdr:nvSpPr>
      <cdr:spPr>
        <a:xfrm>
          <a:off x="4943475" y="1362075"/>
          <a:ext cx="3962400" cy="228600"/>
        </a:xfrm>
        <a:prstGeom prst="rect">
          <a:avLst/>
        </a:prstGeom>
        <a:noFill/>
        <a:ln w="9525" cmpd="sng">
          <a:noFill/>
        </a:ln>
      </cdr:spPr>
      <cdr:txBody>
        <a:bodyPr vertOverflow="clip" wrap="square"/>
        <a:p>
          <a:pPr algn="l">
            <a:defRPr/>
          </a:pPr>
          <a:r>
            <a:rPr lang="en-US" cap="none" sz="900" b="1" i="0" u="none" baseline="0"/>
            <a:t> VROEGERE (2003) SUBSIDIABELE (E 700) ENERGIEOPBRENGST</a:t>
          </a:r>
        </a:p>
      </cdr:txBody>
    </cdr:sp>
  </cdr:relSizeAnchor>
  <cdr:relSizeAnchor xmlns:cdr="http://schemas.openxmlformats.org/drawingml/2006/chartDrawing">
    <cdr:from>
      <cdr:x>0.07325</cdr:x>
      <cdr:y>0.47975</cdr:y>
    </cdr:from>
    <cdr:to>
      <cdr:x>0.987</cdr:x>
      <cdr:y>0.47975</cdr:y>
    </cdr:to>
    <cdr:sp>
      <cdr:nvSpPr>
        <cdr:cNvPr id="3" name="Line 6"/>
        <cdr:cNvSpPr>
          <a:spLocks/>
        </cdr:cNvSpPr>
      </cdr:nvSpPr>
      <cdr:spPr>
        <a:xfrm>
          <a:off x="676275" y="2733675"/>
          <a:ext cx="8505825"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0.10625</cdr:x>
      <cdr:y>0.372</cdr:y>
    </cdr:from>
    <cdr:to>
      <cdr:x>0.32725</cdr:x>
      <cdr:y>0.394</cdr:y>
    </cdr:to>
    <cdr:sp>
      <cdr:nvSpPr>
        <cdr:cNvPr id="4" name="TextBox 7"/>
        <cdr:cNvSpPr txBox="1">
          <a:spLocks noChangeArrowheads="1"/>
        </cdr:cNvSpPr>
      </cdr:nvSpPr>
      <cdr:spPr>
        <a:xfrm>
          <a:off x="981075" y="2124075"/>
          <a:ext cx="2057400" cy="1238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0.4725</cdr:x>
      <cdr:y>0.494</cdr:y>
    </cdr:from>
    <cdr:to>
      <cdr:x>0.88925</cdr:x>
      <cdr:y>0.533</cdr:y>
    </cdr:to>
    <cdr:sp>
      <cdr:nvSpPr>
        <cdr:cNvPr id="5" name="TextBox 8"/>
        <cdr:cNvSpPr txBox="1">
          <a:spLocks noChangeArrowheads="1"/>
        </cdr:cNvSpPr>
      </cdr:nvSpPr>
      <cdr:spPr>
        <a:xfrm>
          <a:off x="4391025" y="2819400"/>
          <a:ext cx="3876675" cy="219075"/>
        </a:xfrm>
        <a:prstGeom prst="rect">
          <a:avLst/>
        </a:prstGeom>
        <a:noFill/>
        <a:ln w="9525" cmpd="sng">
          <a:noFill/>
        </a:ln>
      </cdr:spPr>
      <cdr:txBody>
        <a:bodyPr vertOverflow="clip" wrap="square"/>
        <a:p>
          <a:pPr algn="l">
            <a:defRPr/>
          </a:pPr>
          <a:r>
            <a:rPr lang="en-US" cap="none" sz="900"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467350"/>
    <xdr:graphicFrame>
      <xdr:nvGraphicFramePr>
        <xdr:cNvPr id="1" name="Shape 1025"/>
        <xdr:cNvGraphicFramePr/>
      </xdr:nvGraphicFramePr>
      <xdr:xfrm>
        <a:off x="0" y="0"/>
        <a:ext cx="9715500" cy="54673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A1">
      <selection activeCell="B36" sqref="B36"/>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f>Z4-Y33</f>
        <v>2.9710000000000036</v>
      </c>
      <c r="C4" s="2">
        <f>Y4-X34</f>
        <v>0</v>
      </c>
      <c r="D4" s="2">
        <f>X4-W33</f>
        <v>2.7899999999999636</v>
      </c>
      <c r="E4" s="2">
        <f>W4-V34</f>
        <v>0.6469999999999345</v>
      </c>
      <c r="F4" s="2">
        <f>V4-U34</f>
        <v>7.543999999999983</v>
      </c>
      <c r="G4" s="2">
        <f>U4-T33</f>
        <v>10.197000000000003</v>
      </c>
      <c r="H4" s="2">
        <f>T4-S34</f>
        <v>9.593000000000018</v>
      </c>
      <c r="I4" s="2">
        <f>S4-R33</f>
        <v>6.2309999999999945</v>
      </c>
      <c r="J4" s="2">
        <f>R4-Q34</f>
        <v>7.944999999999993</v>
      </c>
      <c r="K4" s="2">
        <f>Q4-P31</f>
        <v>-8.024999999999991</v>
      </c>
      <c r="L4" s="2">
        <f>P4-O34</f>
        <v>3.1799999999999997</v>
      </c>
      <c r="M4" s="2">
        <v>0</v>
      </c>
      <c r="N4" s="18">
        <v>1</v>
      </c>
      <c r="O4" s="2">
        <v>0</v>
      </c>
      <c r="P4" s="2">
        <v>39.069</v>
      </c>
      <c r="Q4" s="2">
        <v>65.837</v>
      </c>
      <c r="R4" s="2">
        <v>177.833</v>
      </c>
      <c r="S4" s="2">
        <v>337.947</v>
      </c>
      <c r="T4" s="2">
        <v>519.235</v>
      </c>
      <c r="U4" s="2">
        <v>702.449</v>
      </c>
      <c r="V4" s="2">
        <v>875.194</v>
      </c>
      <c r="W4" s="2">
        <v>1051.673</v>
      </c>
      <c r="X4" s="2">
        <v>1170.292</v>
      </c>
      <c r="Y4" s="2">
        <v>1243.046</v>
      </c>
      <c r="Z4" s="2">
        <v>1271.804</v>
      </c>
      <c r="AA4" s="39">
        <v>1</v>
      </c>
    </row>
    <row r="5" spans="1:27" ht="12.75">
      <c r="A5" s="18">
        <v>2</v>
      </c>
      <c r="B5" s="2">
        <f aca="true" t="shared" si="0" ref="B5:B34">Z5-Z4</f>
        <v>0</v>
      </c>
      <c r="C5" s="2">
        <f aca="true" t="shared" si="1" ref="C5:C33">Y5-Y4</f>
        <v>0.8489999999999327</v>
      </c>
      <c r="D5" s="2">
        <f>X5-X4</f>
        <v>0.3849999999999909</v>
      </c>
      <c r="E5" s="2">
        <f aca="true" t="shared" si="2" ref="E5:E33">W5-W4</f>
        <v>1.9670000000000982</v>
      </c>
      <c r="F5" s="2">
        <f aca="true" t="shared" si="3" ref="F5:F34">V5-V4</f>
        <v>1.9300000000000637</v>
      </c>
      <c r="G5" s="2">
        <f>U5-U4</f>
        <v>7.461999999999989</v>
      </c>
      <c r="H5" s="2">
        <f aca="true" t="shared" si="4" ref="H5:H33">T5-T4</f>
        <v>9.79099999999994</v>
      </c>
      <c r="I5" s="2">
        <f aca="true" t="shared" si="5" ref="I5:I34">S5-S4</f>
        <v>7.228999999999985</v>
      </c>
      <c r="J5" s="2">
        <f>R5-R4</f>
        <v>7.6699999999999875</v>
      </c>
      <c r="K5" s="2">
        <f>Q5-Q4</f>
        <v>8.024999999999991</v>
      </c>
      <c r="L5" s="2">
        <f>P5-P4</f>
        <v>0</v>
      </c>
      <c r="M5" s="2">
        <f aca="true" t="shared" si="6" ref="M5:M34">O5-O4</f>
        <v>0.677</v>
      </c>
      <c r="N5" s="18">
        <v>2</v>
      </c>
      <c r="O5" s="2">
        <v>0.677</v>
      </c>
      <c r="P5" s="2">
        <v>39.069</v>
      </c>
      <c r="Q5" s="2">
        <v>73.862</v>
      </c>
      <c r="R5" s="2">
        <v>185.503</v>
      </c>
      <c r="S5" s="2">
        <v>345.176</v>
      </c>
      <c r="T5" s="2">
        <v>529.026</v>
      </c>
      <c r="U5" s="2">
        <v>709.911</v>
      </c>
      <c r="V5" s="2">
        <v>877.124</v>
      </c>
      <c r="W5" s="2">
        <v>1053.64</v>
      </c>
      <c r="X5" s="2">
        <v>1170.677</v>
      </c>
      <c r="Y5" s="2">
        <v>1243.895</v>
      </c>
      <c r="Z5" s="2">
        <v>1271.804</v>
      </c>
      <c r="AA5" s="39">
        <v>2</v>
      </c>
    </row>
    <row r="6" spans="1:27" ht="12.75">
      <c r="A6" s="18">
        <v>3</v>
      </c>
      <c r="B6" s="2">
        <f t="shared" si="0"/>
        <v>0</v>
      </c>
      <c r="C6" s="2">
        <f t="shared" si="1"/>
        <v>0.03999999999996362</v>
      </c>
      <c r="D6" s="2">
        <f>X6-X5</f>
        <v>0.3670000000001892</v>
      </c>
      <c r="E6" s="2">
        <f t="shared" si="2"/>
        <v>1.1959999999999127</v>
      </c>
      <c r="F6" s="2">
        <f t="shared" si="3"/>
        <v>6.27699999999993</v>
      </c>
      <c r="G6" s="2">
        <f>U6-U5</f>
        <v>7.913000000000011</v>
      </c>
      <c r="H6" s="2">
        <f t="shared" si="4"/>
        <v>3.0260000000000673</v>
      </c>
      <c r="I6" s="2">
        <f t="shared" si="5"/>
        <v>4.793000000000006</v>
      </c>
      <c r="J6" s="2">
        <f aca="true" t="shared" si="7" ref="J6:J33">R6-R5</f>
        <v>8.295000000000016</v>
      </c>
      <c r="K6" s="2">
        <f aca="true" t="shared" si="8" ref="K6:K11">Q6-Q5</f>
        <v>0</v>
      </c>
      <c r="L6" s="2">
        <f aca="true" t="shared" si="9" ref="L6:L23">P6-P5</f>
        <v>0</v>
      </c>
      <c r="M6" s="2">
        <f t="shared" si="6"/>
        <v>0</v>
      </c>
      <c r="N6" s="18">
        <v>3</v>
      </c>
      <c r="O6" s="2">
        <v>0.677</v>
      </c>
      <c r="P6" s="2">
        <v>39.069</v>
      </c>
      <c r="Q6" s="2">
        <v>73.862</v>
      </c>
      <c r="R6" s="2">
        <v>193.798</v>
      </c>
      <c r="S6" s="2">
        <v>349.969</v>
      </c>
      <c r="T6" s="2">
        <v>532.052</v>
      </c>
      <c r="U6" s="2">
        <v>717.824</v>
      </c>
      <c r="V6" s="2">
        <v>883.401</v>
      </c>
      <c r="W6" s="2">
        <v>1054.836</v>
      </c>
      <c r="X6" s="2">
        <v>1171.044</v>
      </c>
      <c r="Y6" s="2">
        <v>1243.935</v>
      </c>
      <c r="Z6" s="2">
        <v>1271.804</v>
      </c>
      <c r="AA6" s="39">
        <v>3</v>
      </c>
    </row>
    <row r="7" spans="1:27" ht="12.75">
      <c r="A7" s="18">
        <v>4</v>
      </c>
      <c r="B7" s="2">
        <f t="shared" si="0"/>
        <v>0.08699999999998909</v>
      </c>
      <c r="C7" s="2">
        <f t="shared" si="1"/>
        <v>1.150000000000091</v>
      </c>
      <c r="D7" s="2">
        <f>X7-X6</f>
        <v>5.995999999999867</v>
      </c>
      <c r="E7" s="2">
        <f t="shared" si="2"/>
        <v>4.619999999999891</v>
      </c>
      <c r="F7" s="2">
        <f t="shared" si="3"/>
        <v>9.297000000000025</v>
      </c>
      <c r="G7" s="2">
        <f aca="true" t="shared" si="10" ref="G7:G34">U7-U6</f>
        <v>11.624000000000024</v>
      </c>
      <c r="H7" s="2">
        <f t="shared" si="4"/>
        <v>2.90300000000002</v>
      </c>
      <c r="I7" s="2">
        <f t="shared" si="5"/>
        <v>7.228000000000009</v>
      </c>
      <c r="J7" s="2">
        <f t="shared" si="7"/>
        <v>0</v>
      </c>
      <c r="K7" s="2">
        <f t="shared" si="8"/>
        <v>1.6210000000000093</v>
      </c>
      <c r="L7" s="2">
        <f t="shared" si="9"/>
        <v>0</v>
      </c>
      <c r="M7" s="2">
        <f t="shared" si="6"/>
        <v>0</v>
      </c>
      <c r="N7" s="18">
        <v>4</v>
      </c>
      <c r="O7" s="2">
        <v>0.677</v>
      </c>
      <c r="P7" s="2">
        <v>39.069</v>
      </c>
      <c r="Q7" s="2">
        <v>75.483</v>
      </c>
      <c r="R7" s="2">
        <v>193.798</v>
      </c>
      <c r="S7" s="2">
        <v>357.197</v>
      </c>
      <c r="T7" s="2">
        <v>534.955</v>
      </c>
      <c r="U7" s="2">
        <v>729.448</v>
      </c>
      <c r="V7" s="2">
        <v>892.698</v>
      </c>
      <c r="W7" s="2">
        <v>1059.456</v>
      </c>
      <c r="X7" s="2">
        <v>1177.04</v>
      </c>
      <c r="Y7" s="2">
        <v>1245.085</v>
      </c>
      <c r="Z7" s="2">
        <v>1271.891</v>
      </c>
      <c r="AA7" s="39">
        <v>4</v>
      </c>
    </row>
    <row r="8" spans="1:27" ht="12.75">
      <c r="A8" s="18">
        <v>5</v>
      </c>
      <c r="B8" s="2">
        <f t="shared" si="0"/>
        <v>0.22100000000000364</v>
      </c>
      <c r="C8" s="2">
        <f t="shared" si="1"/>
        <v>0.6340000000000146</v>
      </c>
      <c r="D8" s="2">
        <f>X9-X7</f>
        <v>0.2540000000001328</v>
      </c>
      <c r="E8" s="2">
        <f t="shared" si="2"/>
        <v>5.813000000000102</v>
      </c>
      <c r="F8" s="2">
        <f t="shared" si="3"/>
        <v>8.124000000000024</v>
      </c>
      <c r="G8" s="2">
        <f t="shared" si="10"/>
        <v>3.1090000000000373</v>
      </c>
      <c r="H8" s="2">
        <f t="shared" si="4"/>
        <v>4.156999999999925</v>
      </c>
      <c r="I8" s="2">
        <f t="shared" si="5"/>
        <v>0.22699999999997544</v>
      </c>
      <c r="J8" s="2">
        <f t="shared" si="7"/>
        <v>5.9010000000000105</v>
      </c>
      <c r="K8" s="2">
        <f t="shared" si="8"/>
        <v>1.2000000000000028</v>
      </c>
      <c r="L8" s="2">
        <f t="shared" si="9"/>
        <v>0.0009999999999976694</v>
      </c>
      <c r="M8" s="2">
        <f t="shared" si="6"/>
        <v>0.847</v>
      </c>
      <c r="N8" s="18">
        <v>5</v>
      </c>
      <c r="O8" s="2">
        <v>1.524</v>
      </c>
      <c r="P8" s="2">
        <v>39.07</v>
      </c>
      <c r="Q8" s="2">
        <v>76.683</v>
      </c>
      <c r="R8" s="2">
        <v>199.699</v>
      </c>
      <c r="S8" s="2">
        <v>357.424</v>
      </c>
      <c r="T8" s="2">
        <v>539.112</v>
      </c>
      <c r="U8" s="2">
        <v>732.557</v>
      </c>
      <c r="V8" s="2">
        <v>900.822</v>
      </c>
      <c r="W8" s="2">
        <v>1065.269</v>
      </c>
      <c r="X8" s="2">
        <v>1177.04</v>
      </c>
      <c r="Y8" s="2">
        <v>1245.719</v>
      </c>
      <c r="Z8" s="2">
        <v>1272.112</v>
      </c>
      <c r="AA8" s="39">
        <v>5</v>
      </c>
    </row>
    <row r="9" spans="1:27" ht="12.75">
      <c r="A9" s="18">
        <v>6</v>
      </c>
      <c r="B9" s="2">
        <f t="shared" si="0"/>
        <v>0.011999999999943611</v>
      </c>
      <c r="C9" s="2">
        <f t="shared" si="1"/>
        <v>1.1449999999999818</v>
      </c>
      <c r="D9" s="2">
        <f aca="true" t="shared" si="11" ref="D9:D24">X10-X9</f>
        <v>0.7339999999999236</v>
      </c>
      <c r="E9" s="2">
        <f t="shared" si="2"/>
        <v>1.344000000000051</v>
      </c>
      <c r="F9" s="2">
        <f t="shared" si="3"/>
        <v>9.93999999999994</v>
      </c>
      <c r="G9" s="2">
        <f t="shared" si="10"/>
        <v>5.203999999999951</v>
      </c>
      <c r="H9" s="2">
        <f t="shared" si="4"/>
        <v>5.984000000000037</v>
      </c>
      <c r="I9" s="2">
        <f t="shared" si="5"/>
        <v>2.4770000000000323</v>
      </c>
      <c r="J9" s="2">
        <f t="shared" si="7"/>
        <v>2.305999999999983</v>
      </c>
      <c r="K9" s="2">
        <f t="shared" si="8"/>
        <v>1</v>
      </c>
      <c r="L9" s="2">
        <f t="shared" si="9"/>
        <v>1.4979999999999976</v>
      </c>
      <c r="M9" s="2">
        <f t="shared" si="6"/>
        <v>3.357</v>
      </c>
      <c r="N9" s="18">
        <v>6</v>
      </c>
      <c r="O9" s="2">
        <v>4.881</v>
      </c>
      <c r="P9" s="2">
        <v>40.568</v>
      </c>
      <c r="Q9" s="2">
        <v>77.683</v>
      </c>
      <c r="R9" s="2">
        <v>202.005</v>
      </c>
      <c r="S9" s="2">
        <v>359.901</v>
      </c>
      <c r="T9" s="2">
        <v>545.096</v>
      </c>
      <c r="U9" s="2">
        <v>737.761</v>
      </c>
      <c r="V9" s="2">
        <v>910.762</v>
      </c>
      <c r="W9" s="2">
        <v>1066.613</v>
      </c>
      <c r="X9" s="2">
        <v>1177.294</v>
      </c>
      <c r="Y9" s="2">
        <v>1246.864</v>
      </c>
      <c r="Z9" s="2">
        <v>1272.124</v>
      </c>
      <c r="AA9" s="39">
        <v>6</v>
      </c>
    </row>
    <row r="10" spans="1:27" ht="12.75">
      <c r="A10" s="18">
        <v>7</v>
      </c>
      <c r="B10" s="2">
        <f t="shared" si="0"/>
        <v>0.035000000000081855</v>
      </c>
      <c r="C10" s="2">
        <f t="shared" si="1"/>
        <v>0</v>
      </c>
      <c r="D10" s="2">
        <f t="shared" si="11"/>
        <v>6.530999999999949</v>
      </c>
      <c r="E10" s="2">
        <f t="shared" si="2"/>
        <v>9.358999999999924</v>
      </c>
      <c r="F10" s="2">
        <f t="shared" si="3"/>
        <v>3.0370000000000346</v>
      </c>
      <c r="G10" s="2">
        <f t="shared" si="10"/>
        <v>2.9780000000000655</v>
      </c>
      <c r="H10" s="2">
        <f t="shared" si="4"/>
        <v>1.5299999999999727</v>
      </c>
      <c r="I10" s="2">
        <f t="shared" si="5"/>
        <v>5.418999999999983</v>
      </c>
      <c r="J10" s="2">
        <f t="shared" si="7"/>
        <v>0.48799999999999955</v>
      </c>
      <c r="K10" s="2">
        <f t="shared" si="8"/>
        <v>0.7759999999999962</v>
      </c>
      <c r="L10" s="2">
        <f t="shared" si="9"/>
        <v>2.7180000000000035</v>
      </c>
      <c r="M10" s="2">
        <f t="shared" si="6"/>
        <v>1.1219999999999999</v>
      </c>
      <c r="N10" s="18">
        <v>7</v>
      </c>
      <c r="O10" s="2">
        <v>6.003</v>
      </c>
      <c r="P10" s="2">
        <v>43.286</v>
      </c>
      <c r="Q10" s="2">
        <v>78.459</v>
      </c>
      <c r="R10" s="2">
        <v>202.493</v>
      </c>
      <c r="S10" s="2">
        <v>365.32</v>
      </c>
      <c r="T10" s="2">
        <v>546.626</v>
      </c>
      <c r="U10" s="2">
        <v>740.739</v>
      </c>
      <c r="V10" s="2">
        <v>913.799</v>
      </c>
      <c r="W10" s="2">
        <v>1075.972</v>
      </c>
      <c r="X10" s="2">
        <v>1178.028</v>
      </c>
      <c r="Y10" s="2">
        <v>1246.864</v>
      </c>
      <c r="Z10" s="2">
        <v>1272.159</v>
      </c>
      <c r="AA10" s="39">
        <v>7</v>
      </c>
    </row>
    <row r="11" spans="1:27" ht="12.75">
      <c r="A11" s="18">
        <v>8</v>
      </c>
      <c r="B11" s="2">
        <f t="shared" si="0"/>
        <v>1.086999999999989</v>
      </c>
      <c r="C11" s="2">
        <f t="shared" si="1"/>
        <v>5.379999999999882</v>
      </c>
      <c r="D11" s="2">
        <f t="shared" si="11"/>
        <v>6.689000000000078</v>
      </c>
      <c r="E11" s="2">
        <f t="shared" si="2"/>
        <v>9.476000000000113</v>
      </c>
      <c r="F11" s="2">
        <f t="shared" si="3"/>
        <v>5.601999999999975</v>
      </c>
      <c r="G11" s="2">
        <f t="shared" si="10"/>
        <v>4.487999999999943</v>
      </c>
      <c r="H11" s="2">
        <f t="shared" si="4"/>
        <v>3.7000000000000455</v>
      </c>
      <c r="I11" s="2">
        <f t="shared" si="5"/>
        <v>4.064999999999998</v>
      </c>
      <c r="J11" s="2">
        <f t="shared" si="7"/>
        <v>0.22700000000000387</v>
      </c>
      <c r="K11" s="2">
        <f t="shared" si="8"/>
        <v>1.0489999999999924</v>
      </c>
      <c r="L11" s="2">
        <f t="shared" si="9"/>
        <v>0.10999999999999943</v>
      </c>
      <c r="M11" s="2">
        <f t="shared" si="6"/>
        <v>0</v>
      </c>
      <c r="N11" s="18">
        <v>8</v>
      </c>
      <c r="O11" s="2">
        <v>6.003</v>
      </c>
      <c r="P11" s="2">
        <v>43.396</v>
      </c>
      <c r="Q11" s="2">
        <v>79.508</v>
      </c>
      <c r="R11" s="2">
        <v>202.72</v>
      </c>
      <c r="S11" s="2">
        <v>369.385</v>
      </c>
      <c r="T11" s="2">
        <v>550.326</v>
      </c>
      <c r="U11" s="2">
        <v>745.227</v>
      </c>
      <c r="V11" s="2">
        <v>919.401</v>
      </c>
      <c r="W11" s="2">
        <v>1085.448</v>
      </c>
      <c r="X11" s="2">
        <v>1184.559</v>
      </c>
      <c r="Y11" s="2">
        <v>1252.244</v>
      </c>
      <c r="Z11" s="2">
        <v>1273.246</v>
      </c>
      <c r="AA11" s="39">
        <v>8</v>
      </c>
    </row>
    <row r="12" spans="1:27" ht="12.75">
      <c r="A12" s="18">
        <v>9</v>
      </c>
      <c r="B12" s="2">
        <f t="shared" si="0"/>
        <v>0</v>
      </c>
      <c r="C12" s="2">
        <f t="shared" si="1"/>
        <v>0.2760000000000673</v>
      </c>
      <c r="D12" s="2">
        <f t="shared" si="11"/>
        <v>0.6469999999999345</v>
      </c>
      <c r="E12" s="2">
        <f t="shared" si="2"/>
        <v>1.384999999999991</v>
      </c>
      <c r="F12" s="2">
        <f t="shared" si="3"/>
        <v>3.6680000000000064</v>
      </c>
      <c r="G12" s="2">
        <f t="shared" si="10"/>
        <v>4.618000000000052</v>
      </c>
      <c r="H12" s="2">
        <f t="shared" si="4"/>
        <v>5.653999999999996</v>
      </c>
      <c r="I12" s="2">
        <f t="shared" si="5"/>
        <v>6.316000000000031</v>
      </c>
      <c r="J12" s="2">
        <f t="shared" si="7"/>
        <v>0.5320000000000107</v>
      </c>
      <c r="K12" s="2">
        <f aca="true" t="shared" si="12" ref="K12:K34">Q12-Q11</f>
        <v>0.0010000000000047748</v>
      </c>
      <c r="L12" s="2">
        <f t="shared" si="9"/>
        <v>0</v>
      </c>
      <c r="M12" s="2">
        <f t="shared" si="6"/>
        <v>3.1080000000000005</v>
      </c>
      <c r="N12" s="18">
        <v>9</v>
      </c>
      <c r="O12" s="2">
        <v>9.111</v>
      </c>
      <c r="P12" s="2">
        <v>43.396</v>
      </c>
      <c r="Q12" s="2">
        <v>79.509</v>
      </c>
      <c r="R12" s="2">
        <v>203.252</v>
      </c>
      <c r="S12" s="2">
        <v>375.701</v>
      </c>
      <c r="T12" s="2">
        <v>555.98</v>
      </c>
      <c r="U12" s="2">
        <v>749.845</v>
      </c>
      <c r="V12" s="2">
        <v>923.069</v>
      </c>
      <c r="W12" s="2">
        <v>1086.833</v>
      </c>
      <c r="X12" s="2">
        <v>1191.248</v>
      </c>
      <c r="Y12" s="2">
        <v>1252.52</v>
      </c>
      <c r="Z12" s="2">
        <v>1273.246</v>
      </c>
      <c r="AA12" s="39">
        <v>9</v>
      </c>
    </row>
    <row r="13" spans="1:27" ht="12.75">
      <c r="A13" s="18">
        <v>10</v>
      </c>
      <c r="B13" s="2">
        <f t="shared" si="0"/>
        <v>0.05199999999990723</v>
      </c>
      <c r="C13" s="2">
        <f t="shared" si="1"/>
        <v>0.03899999999998727</v>
      </c>
      <c r="D13" s="2">
        <f t="shared" si="11"/>
        <v>3.752999999999929</v>
      </c>
      <c r="E13" s="2">
        <f t="shared" si="2"/>
        <v>5.877999999999929</v>
      </c>
      <c r="F13" s="2">
        <f t="shared" si="3"/>
        <v>7.187999999999988</v>
      </c>
      <c r="G13" s="2">
        <f t="shared" si="10"/>
        <v>3.4049999999999727</v>
      </c>
      <c r="H13" s="2">
        <f t="shared" si="4"/>
        <v>1.8360000000000127</v>
      </c>
      <c r="I13" s="2">
        <f t="shared" si="5"/>
        <v>9.73399999999998</v>
      </c>
      <c r="J13" s="2">
        <f t="shared" si="7"/>
        <v>7.955999999999989</v>
      </c>
      <c r="K13" s="2">
        <f t="shared" si="12"/>
        <v>0.3229999999999933</v>
      </c>
      <c r="L13" s="2">
        <f t="shared" si="9"/>
        <v>0</v>
      </c>
      <c r="M13" s="2">
        <f t="shared" si="6"/>
        <v>2.362</v>
      </c>
      <c r="N13" s="18">
        <v>10</v>
      </c>
      <c r="O13" s="2">
        <v>11.473</v>
      </c>
      <c r="P13" s="2">
        <v>43.396</v>
      </c>
      <c r="Q13" s="2">
        <v>79.832</v>
      </c>
      <c r="R13" s="2">
        <v>211.208</v>
      </c>
      <c r="S13" s="2">
        <v>385.435</v>
      </c>
      <c r="T13" s="2">
        <v>557.816</v>
      </c>
      <c r="U13" s="2">
        <v>753.25</v>
      </c>
      <c r="V13" s="2">
        <v>930.257</v>
      </c>
      <c r="W13" s="2">
        <v>1092.711</v>
      </c>
      <c r="X13" s="2">
        <v>1191.895</v>
      </c>
      <c r="Y13" s="2">
        <v>1252.559</v>
      </c>
      <c r="Z13" s="2">
        <v>1273.298</v>
      </c>
      <c r="AA13" s="39">
        <v>10</v>
      </c>
    </row>
    <row r="14" spans="1:27" ht="12.75">
      <c r="A14" s="18">
        <v>11</v>
      </c>
      <c r="B14" s="2">
        <f t="shared" si="0"/>
        <v>0.03700000000003456</v>
      </c>
      <c r="C14" s="2">
        <f t="shared" si="1"/>
        <v>0</v>
      </c>
      <c r="D14" s="2">
        <f t="shared" si="11"/>
        <v>5.704000000000178</v>
      </c>
      <c r="E14" s="2">
        <f t="shared" si="2"/>
        <v>2.3810000000000855</v>
      </c>
      <c r="F14" s="2">
        <f t="shared" si="3"/>
        <v>3.0450000000000728</v>
      </c>
      <c r="G14" s="2">
        <f t="shared" si="10"/>
        <v>8.462999999999965</v>
      </c>
      <c r="H14" s="2">
        <f t="shared" si="4"/>
        <v>4.16599999999994</v>
      </c>
      <c r="I14" s="2">
        <f t="shared" si="5"/>
        <v>7.903999999999996</v>
      </c>
      <c r="J14" s="2">
        <f t="shared" si="7"/>
        <v>5.7949999999999875</v>
      </c>
      <c r="K14" s="2">
        <f t="shared" si="12"/>
        <v>0.23499999999999943</v>
      </c>
      <c r="L14" s="2">
        <f t="shared" si="9"/>
        <v>1.5219999999999985</v>
      </c>
      <c r="M14" s="2">
        <f t="shared" si="6"/>
        <v>1.3859999999999992</v>
      </c>
      <c r="N14" s="18">
        <v>11</v>
      </c>
      <c r="O14" s="2">
        <v>12.859</v>
      </c>
      <c r="P14" s="2">
        <v>44.918</v>
      </c>
      <c r="Q14" s="2">
        <v>80.067</v>
      </c>
      <c r="R14" s="2">
        <v>217.003</v>
      </c>
      <c r="S14" s="2">
        <v>393.339</v>
      </c>
      <c r="T14" s="2">
        <v>561.982</v>
      </c>
      <c r="U14" s="2">
        <v>761.713</v>
      </c>
      <c r="V14" s="2">
        <v>933.302</v>
      </c>
      <c r="W14" s="2">
        <v>1095.092</v>
      </c>
      <c r="X14" s="2">
        <v>1195.648</v>
      </c>
      <c r="Y14" s="2">
        <v>1252.559</v>
      </c>
      <c r="Z14" s="2">
        <v>1273.335</v>
      </c>
      <c r="AA14" s="39">
        <v>11</v>
      </c>
    </row>
    <row r="15" spans="1:27" ht="12.75">
      <c r="A15" s="18">
        <v>12</v>
      </c>
      <c r="B15" s="2">
        <f t="shared" si="0"/>
        <v>2.990000000000009</v>
      </c>
      <c r="C15" s="2">
        <f t="shared" si="1"/>
        <v>1.8869999999999436</v>
      </c>
      <c r="D15" s="2">
        <f t="shared" si="11"/>
        <v>6.061999999999898</v>
      </c>
      <c r="E15" s="2">
        <f t="shared" si="2"/>
        <v>6.336999999999989</v>
      </c>
      <c r="F15" s="2">
        <f t="shared" si="3"/>
        <v>0.6539999999999964</v>
      </c>
      <c r="G15" s="2">
        <f t="shared" si="10"/>
        <v>1.9610000000000127</v>
      </c>
      <c r="H15" s="2">
        <f t="shared" si="4"/>
        <v>11.153999999999996</v>
      </c>
      <c r="I15" s="2">
        <f t="shared" si="5"/>
        <v>0.38999999999998636</v>
      </c>
      <c r="J15" s="2">
        <f t="shared" si="7"/>
        <v>3.5660000000000025</v>
      </c>
      <c r="K15" s="2">
        <f t="shared" si="12"/>
        <v>2.812000000000012</v>
      </c>
      <c r="L15" s="2">
        <f t="shared" si="9"/>
        <v>2.588000000000001</v>
      </c>
      <c r="M15" s="2">
        <f t="shared" si="6"/>
        <v>0.6229999999999993</v>
      </c>
      <c r="N15" s="18">
        <v>12</v>
      </c>
      <c r="O15" s="2">
        <v>13.482</v>
      </c>
      <c r="P15" s="2">
        <v>47.506</v>
      </c>
      <c r="Q15" s="2">
        <v>82.879</v>
      </c>
      <c r="R15" s="2">
        <v>220.569</v>
      </c>
      <c r="S15" s="2">
        <v>393.729</v>
      </c>
      <c r="T15" s="2">
        <v>573.136</v>
      </c>
      <c r="U15" s="2">
        <v>763.674</v>
      </c>
      <c r="V15" s="2">
        <v>933.956</v>
      </c>
      <c r="W15" s="2">
        <v>1101.429</v>
      </c>
      <c r="X15" s="2">
        <v>1201.352</v>
      </c>
      <c r="Y15" s="2">
        <v>1254.446</v>
      </c>
      <c r="Z15" s="2">
        <v>1276.325</v>
      </c>
      <c r="AA15" s="39">
        <v>12</v>
      </c>
    </row>
    <row r="16" spans="1:27" ht="12.75">
      <c r="A16" s="18">
        <v>13</v>
      </c>
      <c r="B16" s="2">
        <f t="shared" si="0"/>
        <v>1.2829999999999018</v>
      </c>
      <c r="C16" s="2">
        <f t="shared" si="1"/>
        <v>0.04600000000004911</v>
      </c>
      <c r="D16" s="2">
        <f t="shared" si="11"/>
        <v>4.405999999999949</v>
      </c>
      <c r="E16" s="2">
        <f t="shared" si="2"/>
        <v>3.0989999999999327</v>
      </c>
      <c r="F16" s="2">
        <f t="shared" si="3"/>
        <v>6.538000000000011</v>
      </c>
      <c r="G16" s="2">
        <f t="shared" si="10"/>
        <v>7.932999999999993</v>
      </c>
      <c r="H16" s="2">
        <f t="shared" si="4"/>
        <v>8.639999999999986</v>
      </c>
      <c r="I16" s="2">
        <f t="shared" si="5"/>
        <v>11.572000000000003</v>
      </c>
      <c r="J16" s="2">
        <f t="shared" si="7"/>
        <v>8.519000000000005</v>
      </c>
      <c r="K16" s="2">
        <f t="shared" si="12"/>
        <v>6.643999999999991</v>
      </c>
      <c r="L16" s="2">
        <f t="shared" si="9"/>
        <v>0.12599999999999767</v>
      </c>
      <c r="M16" s="2">
        <f t="shared" si="6"/>
        <v>0</v>
      </c>
      <c r="N16" s="18">
        <v>13</v>
      </c>
      <c r="O16" s="2">
        <v>13.482</v>
      </c>
      <c r="P16" s="2">
        <v>47.632</v>
      </c>
      <c r="Q16" s="2">
        <v>89.523</v>
      </c>
      <c r="R16" s="2">
        <v>229.088</v>
      </c>
      <c r="S16" s="2">
        <v>405.301</v>
      </c>
      <c r="T16" s="2">
        <v>581.776</v>
      </c>
      <c r="U16" s="2">
        <v>771.607</v>
      </c>
      <c r="V16" s="2">
        <v>940.494</v>
      </c>
      <c r="W16" s="2">
        <v>1104.528</v>
      </c>
      <c r="X16" s="2">
        <v>1207.414</v>
      </c>
      <c r="Y16" s="2">
        <v>1254.492</v>
      </c>
      <c r="Z16" s="2">
        <v>1277.608</v>
      </c>
      <c r="AA16" s="39">
        <v>13</v>
      </c>
    </row>
    <row r="17" spans="1:27" ht="12.75">
      <c r="A17" s="18">
        <v>14</v>
      </c>
      <c r="B17" s="2">
        <f t="shared" si="0"/>
        <v>0</v>
      </c>
      <c r="C17" s="2">
        <f t="shared" si="1"/>
        <v>2.2210000000000036</v>
      </c>
      <c r="D17" s="2">
        <f t="shared" si="11"/>
        <v>1.6590000000001055</v>
      </c>
      <c r="E17" s="2">
        <f t="shared" si="2"/>
        <v>2.3309999999999036</v>
      </c>
      <c r="F17" s="2">
        <f t="shared" si="3"/>
        <v>7.067999999999984</v>
      </c>
      <c r="G17" s="2">
        <f t="shared" si="10"/>
        <v>5.335000000000036</v>
      </c>
      <c r="H17" s="2">
        <f t="shared" si="4"/>
        <v>2.048000000000002</v>
      </c>
      <c r="I17" s="2">
        <f t="shared" si="5"/>
        <v>6.189000000000021</v>
      </c>
      <c r="J17" s="2">
        <f t="shared" si="7"/>
        <v>8.37100000000001</v>
      </c>
      <c r="K17" s="2">
        <f t="shared" si="12"/>
        <v>1.7450000000000045</v>
      </c>
      <c r="L17" s="2">
        <f t="shared" si="9"/>
        <v>4.484999999999999</v>
      </c>
      <c r="M17" s="2">
        <f t="shared" si="6"/>
        <v>3.368000000000002</v>
      </c>
      <c r="N17" s="18">
        <v>14</v>
      </c>
      <c r="O17" s="2">
        <v>16.85</v>
      </c>
      <c r="P17" s="2">
        <v>52.117</v>
      </c>
      <c r="Q17" s="2">
        <v>91.268</v>
      </c>
      <c r="R17" s="2">
        <v>237.459</v>
      </c>
      <c r="S17" s="2">
        <v>411.49</v>
      </c>
      <c r="T17" s="2">
        <v>583.824</v>
      </c>
      <c r="U17" s="2">
        <v>776.942</v>
      </c>
      <c r="V17" s="2">
        <v>947.562</v>
      </c>
      <c r="W17" s="2">
        <v>1106.859</v>
      </c>
      <c r="X17" s="2">
        <v>1211.82</v>
      </c>
      <c r="Y17" s="2">
        <v>1256.713</v>
      </c>
      <c r="Z17" s="2">
        <v>1277.608</v>
      </c>
      <c r="AA17" s="39">
        <v>14</v>
      </c>
    </row>
    <row r="18" spans="1:27" ht="12.75">
      <c r="A18" s="18">
        <v>15</v>
      </c>
      <c r="B18" s="2">
        <f t="shared" si="0"/>
        <v>2.8400000000001455</v>
      </c>
      <c r="C18" s="2">
        <f t="shared" si="1"/>
        <v>0.08699999999998909</v>
      </c>
      <c r="D18" s="2">
        <f t="shared" si="11"/>
        <v>5.149999999999864</v>
      </c>
      <c r="E18" s="2">
        <f t="shared" si="2"/>
        <v>0</v>
      </c>
      <c r="F18" s="2">
        <f t="shared" si="3"/>
        <v>10.057000000000016</v>
      </c>
      <c r="G18" s="2">
        <f t="shared" si="10"/>
        <v>5.6609999999999445</v>
      </c>
      <c r="H18" s="2">
        <f t="shared" si="4"/>
        <v>1.7019999999999982</v>
      </c>
      <c r="I18" s="2">
        <f t="shared" si="5"/>
        <v>1.122000000000014</v>
      </c>
      <c r="J18" s="2">
        <f t="shared" si="7"/>
        <v>7.8729999999999905</v>
      </c>
      <c r="K18" s="2">
        <f t="shared" si="12"/>
        <v>3.1099999999999994</v>
      </c>
      <c r="L18" s="2">
        <f t="shared" si="9"/>
        <v>0</v>
      </c>
      <c r="M18" s="2">
        <f t="shared" si="6"/>
        <v>0.264999999999997</v>
      </c>
      <c r="N18" s="18">
        <v>15</v>
      </c>
      <c r="O18" s="2">
        <v>17.115</v>
      </c>
      <c r="P18" s="2">
        <v>52.117</v>
      </c>
      <c r="Q18" s="2">
        <v>94.378</v>
      </c>
      <c r="R18" s="2">
        <v>245.332</v>
      </c>
      <c r="S18" s="2">
        <v>412.612</v>
      </c>
      <c r="T18" s="2">
        <v>585.526</v>
      </c>
      <c r="U18" s="2">
        <v>782.603</v>
      </c>
      <c r="V18" s="2">
        <v>957.619</v>
      </c>
      <c r="W18" s="2">
        <v>1106.859</v>
      </c>
      <c r="X18" s="2">
        <v>1213.479</v>
      </c>
      <c r="Y18" s="2">
        <v>1256.8</v>
      </c>
      <c r="Z18" s="2">
        <v>1280.448</v>
      </c>
      <c r="AA18" s="39">
        <v>15</v>
      </c>
    </row>
    <row r="19" spans="1:27" ht="12.75">
      <c r="A19" s="18">
        <v>16</v>
      </c>
      <c r="B19" s="2">
        <f t="shared" si="0"/>
        <v>0.9529999999999745</v>
      </c>
      <c r="C19" s="2">
        <f t="shared" si="1"/>
        <v>0.5119999999999436</v>
      </c>
      <c r="D19" s="2">
        <f t="shared" si="11"/>
        <v>1.415000000000191</v>
      </c>
      <c r="E19" s="2">
        <f t="shared" si="2"/>
        <v>6.1590000000001055</v>
      </c>
      <c r="F19" s="2">
        <f t="shared" si="3"/>
        <v>5.91599999999994</v>
      </c>
      <c r="G19" s="2">
        <f t="shared" si="10"/>
        <v>9.113000000000056</v>
      </c>
      <c r="H19" s="2">
        <f t="shared" si="4"/>
        <v>4.2590000000000146</v>
      </c>
      <c r="I19" s="2">
        <f t="shared" si="5"/>
        <v>2.234999999999957</v>
      </c>
      <c r="J19" s="2">
        <f t="shared" si="7"/>
        <v>2.6350000000000193</v>
      </c>
      <c r="K19" s="2">
        <f t="shared" si="12"/>
        <v>5.292000000000002</v>
      </c>
      <c r="L19" s="2">
        <f t="shared" si="9"/>
        <v>0.794000000000004</v>
      </c>
      <c r="M19" s="2">
        <f t="shared" si="6"/>
        <v>0</v>
      </c>
      <c r="N19" s="18">
        <v>16</v>
      </c>
      <c r="O19" s="2">
        <v>17.115</v>
      </c>
      <c r="P19" s="2">
        <v>52.911</v>
      </c>
      <c r="Q19" s="2">
        <v>99.67</v>
      </c>
      <c r="R19" s="2">
        <v>247.967</v>
      </c>
      <c r="S19" s="2">
        <v>414.847</v>
      </c>
      <c r="T19" s="2">
        <v>589.785</v>
      </c>
      <c r="U19" s="2">
        <v>791.716</v>
      </c>
      <c r="V19" s="2">
        <v>963.535</v>
      </c>
      <c r="W19" s="2">
        <v>1113.018</v>
      </c>
      <c r="X19" s="2">
        <v>1218.629</v>
      </c>
      <c r="Y19" s="2">
        <v>1257.312</v>
      </c>
      <c r="Z19" s="2">
        <v>1281.401</v>
      </c>
      <c r="AA19" s="39">
        <v>16</v>
      </c>
    </row>
    <row r="20" spans="1:27" ht="12.75">
      <c r="A20" s="18">
        <v>17</v>
      </c>
      <c r="B20" s="2">
        <f t="shared" si="0"/>
        <v>0</v>
      </c>
      <c r="C20" s="2">
        <f t="shared" si="1"/>
        <v>1.0420000000001437</v>
      </c>
      <c r="D20" s="2">
        <f t="shared" si="11"/>
        <v>0.10599999999999454</v>
      </c>
      <c r="E20" s="2">
        <f t="shared" si="2"/>
        <v>3.9890000000000327</v>
      </c>
      <c r="F20" s="2">
        <f t="shared" si="3"/>
        <v>5.11099999999999</v>
      </c>
      <c r="G20" s="2">
        <f t="shared" si="10"/>
        <v>3.0529999999999973</v>
      </c>
      <c r="H20" s="2">
        <f t="shared" si="4"/>
        <v>7.3700000000000045</v>
      </c>
      <c r="I20" s="2">
        <f t="shared" si="5"/>
        <v>1.8070000000000164</v>
      </c>
      <c r="J20" s="2">
        <f t="shared" si="7"/>
        <v>2.113999999999976</v>
      </c>
      <c r="K20" s="2">
        <f t="shared" si="12"/>
        <v>5.295000000000002</v>
      </c>
      <c r="L20" s="2">
        <f t="shared" si="9"/>
        <v>0</v>
      </c>
      <c r="M20" s="2">
        <f t="shared" si="6"/>
        <v>0.07900000000000063</v>
      </c>
      <c r="N20" s="18">
        <v>17</v>
      </c>
      <c r="O20" s="2">
        <v>17.194</v>
      </c>
      <c r="P20" s="2">
        <v>52.911</v>
      </c>
      <c r="Q20" s="2">
        <v>104.965</v>
      </c>
      <c r="R20" s="2">
        <v>250.081</v>
      </c>
      <c r="S20" s="2">
        <v>416.654</v>
      </c>
      <c r="T20" s="2">
        <v>597.155</v>
      </c>
      <c r="U20" s="2">
        <v>794.769</v>
      </c>
      <c r="V20" s="2">
        <v>968.646</v>
      </c>
      <c r="W20" s="2">
        <v>1117.007</v>
      </c>
      <c r="X20" s="2">
        <v>1220.044</v>
      </c>
      <c r="Y20" s="2">
        <v>1258.354</v>
      </c>
      <c r="Z20" s="2">
        <v>1281.401</v>
      </c>
      <c r="AA20" s="39">
        <v>17</v>
      </c>
    </row>
    <row r="21" spans="1:27" ht="12.75">
      <c r="A21" s="18">
        <v>18</v>
      </c>
      <c r="B21" s="2">
        <f t="shared" si="0"/>
        <v>0.33999999999991815</v>
      </c>
      <c r="C21" s="2">
        <f t="shared" si="1"/>
        <v>0</v>
      </c>
      <c r="D21" s="2">
        <f t="shared" si="11"/>
        <v>0</v>
      </c>
      <c r="E21" s="2">
        <f t="shared" si="2"/>
        <v>8.326999999999998</v>
      </c>
      <c r="F21" s="2">
        <f t="shared" si="3"/>
        <v>7.975999999999999</v>
      </c>
      <c r="G21" s="2">
        <f t="shared" si="10"/>
        <v>2.1920000000000073</v>
      </c>
      <c r="H21" s="2">
        <f t="shared" si="4"/>
        <v>6.2029999999999745</v>
      </c>
      <c r="I21" s="2">
        <f t="shared" si="5"/>
        <v>6.293000000000006</v>
      </c>
      <c r="J21" s="2">
        <f t="shared" si="7"/>
        <v>9.815000000000026</v>
      </c>
      <c r="K21" s="2">
        <v>0</v>
      </c>
      <c r="L21" s="2">
        <f t="shared" si="9"/>
        <v>1.2370000000000019</v>
      </c>
      <c r="M21" s="2">
        <f t="shared" si="6"/>
        <v>0.07499999999999929</v>
      </c>
      <c r="N21" s="18">
        <v>18</v>
      </c>
      <c r="O21" s="2">
        <v>17.269</v>
      </c>
      <c r="P21" s="2">
        <v>54.148</v>
      </c>
      <c r="Q21" s="2">
        <v>107.987</v>
      </c>
      <c r="R21" s="2">
        <v>259.896</v>
      </c>
      <c r="S21" s="2">
        <v>422.947</v>
      </c>
      <c r="T21" s="2">
        <v>603.358</v>
      </c>
      <c r="U21" s="2">
        <v>796.961</v>
      </c>
      <c r="V21" s="2">
        <v>976.622</v>
      </c>
      <c r="W21" s="2">
        <v>1125.334</v>
      </c>
      <c r="X21" s="2">
        <v>1220.15</v>
      </c>
      <c r="Y21" s="2">
        <v>1258.354</v>
      </c>
      <c r="Z21" s="2">
        <v>1281.741</v>
      </c>
      <c r="AA21" s="39">
        <v>18</v>
      </c>
    </row>
    <row r="22" spans="1:27" ht="12.75">
      <c r="A22" s="18">
        <v>19</v>
      </c>
      <c r="B22" s="2">
        <f t="shared" si="0"/>
        <v>0.3240000000000691</v>
      </c>
      <c r="C22" s="2">
        <f t="shared" si="1"/>
        <v>0</v>
      </c>
      <c r="D22" s="2">
        <f t="shared" si="11"/>
        <v>4.038999999999987</v>
      </c>
      <c r="E22" s="2">
        <f t="shared" si="2"/>
        <v>2.788000000000011</v>
      </c>
      <c r="F22" s="2">
        <f t="shared" si="3"/>
        <v>8.187999999999988</v>
      </c>
      <c r="G22" s="2">
        <f t="shared" si="10"/>
        <v>4.7309999999999945</v>
      </c>
      <c r="H22" s="2">
        <f t="shared" si="4"/>
        <v>6.891000000000076</v>
      </c>
      <c r="I22" s="2">
        <f t="shared" si="5"/>
        <v>2.586999999999989</v>
      </c>
      <c r="J22" s="2">
        <f t="shared" si="7"/>
        <v>6.052999999999997</v>
      </c>
      <c r="K22" s="2">
        <f t="shared" si="12"/>
        <v>5.109999999999999</v>
      </c>
      <c r="L22" s="2">
        <f t="shared" si="9"/>
        <v>0</v>
      </c>
      <c r="M22" s="2">
        <f t="shared" si="6"/>
        <v>0.34299999999999997</v>
      </c>
      <c r="N22" s="18">
        <v>19</v>
      </c>
      <c r="O22" s="2">
        <v>17.612</v>
      </c>
      <c r="P22" s="2">
        <v>54.148</v>
      </c>
      <c r="Q22" s="2">
        <v>113.097</v>
      </c>
      <c r="R22" s="2">
        <v>265.949</v>
      </c>
      <c r="S22" s="2">
        <v>425.534</v>
      </c>
      <c r="T22" s="2">
        <v>610.249</v>
      </c>
      <c r="U22" s="2">
        <v>801.692</v>
      </c>
      <c r="V22" s="2">
        <v>984.81</v>
      </c>
      <c r="W22" s="2">
        <v>1128.122</v>
      </c>
      <c r="X22" s="2">
        <v>1220.15</v>
      </c>
      <c r="Y22" s="2">
        <v>1258.354</v>
      </c>
      <c r="Z22" s="2">
        <v>1282.065</v>
      </c>
      <c r="AA22" s="39">
        <v>19</v>
      </c>
    </row>
    <row r="23" spans="1:27" ht="12.75">
      <c r="A23" s="18">
        <v>20</v>
      </c>
      <c r="B23" s="2">
        <f t="shared" si="0"/>
        <v>0</v>
      </c>
      <c r="C23" s="2">
        <f t="shared" si="1"/>
        <v>3.20900000000006</v>
      </c>
      <c r="D23" s="2">
        <f t="shared" si="11"/>
        <v>2.5709999999999127</v>
      </c>
      <c r="E23" s="2">
        <f t="shared" si="2"/>
        <v>6.856999999999971</v>
      </c>
      <c r="F23" s="2">
        <f t="shared" si="3"/>
        <v>5.3700000000000045</v>
      </c>
      <c r="G23" s="2">
        <f t="shared" si="10"/>
        <v>8.802999999999997</v>
      </c>
      <c r="H23" s="2">
        <f t="shared" si="4"/>
        <v>3.4470000000000027</v>
      </c>
      <c r="I23" s="2">
        <f t="shared" si="5"/>
        <v>8.703000000000031</v>
      </c>
      <c r="J23" s="2">
        <f t="shared" si="7"/>
        <v>8.625</v>
      </c>
      <c r="K23" s="2">
        <f t="shared" si="12"/>
        <v>7.817000000000007</v>
      </c>
      <c r="L23" s="2">
        <f t="shared" si="9"/>
        <v>0</v>
      </c>
      <c r="M23" s="2">
        <f t="shared" si="6"/>
        <v>1.4190000000000005</v>
      </c>
      <c r="N23" s="18">
        <v>20</v>
      </c>
      <c r="O23" s="2">
        <v>19.031</v>
      </c>
      <c r="P23" s="2">
        <v>54.148</v>
      </c>
      <c r="Q23" s="2">
        <v>120.914</v>
      </c>
      <c r="R23" s="2">
        <v>274.574</v>
      </c>
      <c r="S23" s="2">
        <v>434.237</v>
      </c>
      <c r="T23" s="2">
        <v>613.696</v>
      </c>
      <c r="U23" s="2">
        <v>810.495</v>
      </c>
      <c r="V23" s="2">
        <v>990.18</v>
      </c>
      <c r="W23" s="2">
        <v>1134.979</v>
      </c>
      <c r="X23" s="2">
        <v>1224.189</v>
      </c>
      <c r="Y23" s="2">
        <v>1261.563</v>
      </c>
      <c r="Z23" s="2">
        <v>1282.065</v>
      </c>
      <c r="AA23" s="39">
        <v>20</v>
      </c>
    </row>
    <row r="24" spans="1:27" ht="12.75">
      <c r="A24" s="18">
        <v>21</v>
      </c>
      <c r="B24" s="2">
        <f t="shared" si="0"/>
        <v>0</v>
      </c>
      <c r="C24" s="2">
        <f t="shared" si="1"/>
        <v>2.931999999999789</v>
      </c>
      <c r="D24" s="2">
        <f t="shared" si="11"/>
        <v>0</v>
      </c>
      <c r="E24" s="2">
        <f t="shared" si="2"/>
        <v>3.188999999999851</v>
      </c>
      <c r="F24" s="2">
        <f t="shared" si="3"/>
        <v>7.97300000000007</v>
      </c>
      <c r="G24" s="2">
        <f t="shared" si="10"/>
        <v>4.380999999999972</v>
      </c>
      <c r="H24" s="2">
        <f t="shared" si="4"/>
        <v>7.990000000000009</v>
      </c>
      <c r="I24" s="2">
        <f t="shared" si="5"/>
        <v>5.389999999999986</v>
      </c>
      <c r="J24" s="2">
        <f t="shared" si="7"/>
        <v>9.861999999999966</v>
      </c>
      <c r="K24" s="2">
        <f t="shared" si="12"/>
        <v>8.335999999999999</v>
      </c>
      <c r="L24" s="2">
        <f>P24-P23</f>
        <v>0</v>
      </c>
      <c r="M24" s="2">
        <f t="shared" si="6"/>
        <v>0.5450000000000017</v>
      </c>
      <c r="N24" s="18">
        <v>21</v>
      </c>
      <c r="O24" s="2">
        <v>19.576</v>
      </c>
      <c r="P24" s="2">
        <v>54.148</v>
      </c>
      <c r="Q24" s="2">
        <v>129.25</v>
      </c>
      <c r="R24" s="2">
        <v>284.436</v>
      </c>
      <c r="S24" s="2">
        <v>439.627</v>
      </c>
      <c r="T24" s="2">
        <v>621.686</v>
      </c>
      <c r="U24" s="2">
        <v>814.876</v>
      </c>
      <c r="V24" s="2">
        <v>998.153</v>
      </c>
      <c r="W24" s="2">
        <v>1138.168</v>
      </c>
      <c r="X24" s="2">
        <v>1226.76</v>
      </c>
      <c r="Y24" s="2">
        <v>1264.495</v>
      </c>
      <c r="Z24" s="2">
        <v>1282.065</v>
      </c>
      <c r="AA24" s="39">
        <v>21</v>
      </c>
    </row>
    <row r="25" spans="1:27" ht="12.75">
      <c r="A25" s="18">
        <v>22</v>
      </c>
      <c r="B25" s="2">
        <f t="shared" si="0"/>
        <v>0</v>
      </c>
      <c r="C25" s="2">
        <f t="shared" si="1"/>
        <v>2.379000000000133</v>
      </c>
      <c r="D25" s="2">
        <f aca="true" t="shared" si="13" ref="D25:D34">X25-X24</f>
        <v>0</v>
      </c>
      <c r="E25" s="2">
        <f t="shared" si="2"/>
        <v>7.778999999999996</v>
      </c>
      <c r="F25" s="2">
        <f t="shared" si="3"/>
        <v>8.809999999999945</v>
      </c>
      <c r="G25" s="2">
        <f t="shared" si="10"/>
        <v>4.6299999999999955</v>
      </c>
      <c r="H25" s="2">
        <f t="shared" si="4"/>
        <v>4.725999999999999</v>
      </c>
      <c r="I25" s="2">
        <f t="shared" si="5"/>
        <v>9.254999999999995</v>
      </c>
      <c r="J25" s="2">
        <f t="shared" si="7"/>
        <v>9.076000000000022</v>
      </c>
      <c r="K25" s="2">
        <f t="shared" si="12"/>
        <v>6.788000000000011</v>
      </c>
      <c r="L25" s="2">
        <f>P25-P24</f>
        <v>2.314</v>
      </c>
      <c r="M25" s="2">
        <f t="shared" si="6"/>
        <v>0</v>
      </c>
      <c r="N25" s="18">
        <v>22</v>
      </c>
      <c r="O25" s="2">
        <v>19.576</v>
      </c>
      <c r="P25" s="2">
        <v>56.462</v>
      </c>
      <c r="Q25" s="2">
        <v>136.038</v>
      </c>
      <c r="R25" s="2">
        <v>293.512</v>
      </c>
      <c r="S25" s="2">
        <v>448.882</v>
      </c>
      <c r="T25" s="2">
        <v>626.412</v>
      </c>
      <c r="U25" s="2">
        <v>819.506</v>
      </c>
      <c r="V25" s="2">
        <v>1006.963</v>
      </c>
      <c r="W25" s="2">
        <v>1145.947</v>
      </c>
      <c r="X25" s="2">
        <v>1226.76</v>
      </c>
      <c r="Y25" s="2">
        <v>1266.874</v>
      </c>
      <c r="Z25" s="2">
        <v>1282.065</v>
      </c>
      <c r="AA25" s="39">
        <v>22</v>
      </c>
    </row>
    <row r="26" spans="1:27" ht="12.75">
      <c r="A26" s="18">
        <v>23</v>
      </c>
      <c r="B26" s="2">
        <f t="shared" si="0"/>
        <v>0.018000000000029104</v>
      </c>
      <c r="C26" s="2">
        <f t="shared" si="1"/>
        <v>0.13200000000006185</v>
      </c>
      <c r="D26" s="2">
        <f t="shared" si="13"/>
        <v>3.7999999999999545</v>
      </c>
      <c r="E26" s="2">
        <f t="shared" si="2"/>
        <v>3.425000000000182</v>
      </c>
      <c r="F26" s="2">
        <f t="shared" si="3"/>
        <v>6.86099999999999</v>
      </c>
      <c r="G26" s="2">
        <f t="shared" si="10"/>
        <v>3.8700000000000045</v>
      </c>
      <c r="H26" s="2">
        <f t="shared" si="4"/>
        <v>9.916999999999916</v>
      </c>
      <c r="I26" s="2">
        <f t="shared" si="5"/>
        <v>6.3700000000000045</v>
      </c>
      <c r="J26" s="2">
        <f t="shared" si="7"/>
        <v>5.201000000000022</v>
      </c>
      <c r="K26" s="2">
        <f t="shared" si="12"/>
        <v>0</v>
      </c>
      <c r="L26" s="2">
        <f>P26-P25</f>
        <v>0</v>
      </c>
      <c r="M26" s="2">
        <f t="shared" si="6"/>
        <v>0</v>
      </c>
      <c r="N26" s="18">
        <v>23</v>
      </c>
      <c r="O26" s="2">
        <v>19.576</v>
      </c>
      <c r="P26" s="2">
        <v>56.462</v>
      </c>
      <c r="Q26" s="2">
        <v>136.038</v>
      </c>
      <c r="R26" s="2">
        <v>298.713</v>
      </c>
      <c r="S26" s="2">
        <v>455.252</v>
      </c>
      <c r="T26" s="2">
        <v>636.329</v>
      </c>
      <c r="U26" s="2">
        <v>823.376</v>
      </c>
      <c r="V26" s="2">
        <v>1013.824</v>
      </c>
      <c r="W26" s="2">
        <v>1149.372</v>
      </c>
      <c r="X26" s="2">
        <v>1230.56</v>
      </c>
      <c r="Y26" s="2">
        <v>1267.006</v>
      </c>
      <c r="Z26" s="2">
        <v>1282.083</v>
      </c>
      <c r="AA26" s="39">
        <v>23</v>
      </c>
    </row>
    <row r="27" spans="1:27" ht="12.75">
      <c r="A27" s="18">
        <v>24</v>
      </c>
      <c r="B27" s="2">
        <f t="shared" si="0"/>
        <v>0.10599999999999454</v>
      </c>
      <c r="C27" s="2">
        <f t="shared" si="1"/>
        <v>0.08699999999998909</v>
      </c>
      <c r="D27" s="2">
        <f t="shared" si="13"/>
        <v>0</v>
      </c>
      <c r="E27" s="2">
        <f t="shared" si="2"/>
        <v>4.8819999999998345</v>
      </c>
      <c r="F27" s="2">
        <f t="shared" si="3"/>
        <v>8.649000000000001</v>
      </c>
      <c r="G27" s="2">
        <f t="shared" si="10"/>
        <v>3.647000000000048</v>
      </c>
      <c r="H27" s="2">
        <f t="shared" si="4"/>
        <v>9.86200000000008</v>
      </c>
      <c r="I27" s="2">
        <f t="shared" si="5"/>
        <v>9.319000000000017</v>
      </c>
      <c r="J27" s="2">
        <f t="shared" si="7"/>
        <v>8.586999999999989</v>
      </c>
      <c r="K27" s="2">
        <f t="shared" si="12"/>
        <v>5.078000000000003</v>
      </c>
      <c r="L27" s="2">
        <f>P27-P26</f>
        <v>0</v>
      </c>
      <c r="M27" s="2">
        <f t="shared" si="6"/>
        <v>0.7789999999999999</v>
      </c>
      <c r="N27" s="18">
        <v>24</v>
      </c>
      <c r="O27" s="2">
        <v>20.355</v>
      </c>
      <c r="P27" s="2">
        <v>56.462</v>
      </c>
      <c r="Q27" s="2">
        <v>141.116</v>
      </c>
      <c r="R27" s="2">
        <v>307.3</v>
      </c>
      <c r="S27" s="2">
        <v>464.571</v>
      </c>
      <c r="T27" s="2">
        <v>646.191</v>
      </c>
      <c r="U27" s="2">
        <v>827.023</v>
      </c>
      <c r="V27" s="2">
        <v>1022.473</v>
      </c>
      <c r="W27" s="2">
        <v>1154.254</v>
      </c>
      <c r="X27" s="2">
        <v>1230.56</v>
      </c>
      <c r="Y27" s="2">
        <v>1267.093</v>
      </c>
      <c r="Z27" s="2">
        <v>1282.189</v>
      </c>
      <c r="AA27" s="39">
        <v>24</v>
      </c>
    </row>
    <row r="28" spans="1:27" ht="12.75">
      <c r="A28" s="18">
        <v>25</v>
      </c>
      <c r="B28" s="2">
        <f t="shared" si="0"/>
        <v>0</v>
      </c>
      <c r="C28" s="2">
        <f t="shared" si="1"/>
        <v>0</v>
      </c>
      <c r="D28" s="2">
        <f t="shared" si="13"/>
        <v>3.201999999999998</v>
      </c>
      <c r="E28" s="2">
        <f t="shared" si="2"/>
        <v>1.2510000000002037</v>
      </c>
      <c r="F28" s="2">
        <f t="shared" si="3"/>
        <v>0.1270000000000664</v>
      </c>
      <c r="G28" s="2">
        <f t="shared" si="10"/>
        <v>7.59699999999998</v>
      </c>
      <c r="H28" s="2">
        <f t="shared" si="4"/>
        <v>9.690999999999917</v>
      </c>
      <c r="I28" s="2">
        <f t="shared" si="5"/>
        <v>4.476999999999975</v>
      </c>
      <c r="J28" s="2">
        <f t="shared" si="7"/>
        <v>5.733000000000004</v>
      </c>
      <c r="K28" s="2">
        <v>0</v>
      </c>
      <c r="L28" s="2">
        <f>P28-P27</f>
        <v>3.9479999999999933</v>
      </c>
      <c r="M28" s="2">
        <f t="shared" si="6"/>
        <v>2.379999999999999</v>
      </c>
      <c r="N28" s="18">
        <v>25</v>
      </c>
      <c r="O28" s="2">
        <v>22.735</v>
      </c>
      <c r="P28" s="2">
        <v>60.41</v>
      </c>
      <c r="Q28" s="2">
        <v>142.042</v>
      </c>
      <c r="R28" s="2">
        <v>313.033</v>
      </c>
      <c r="S28" s="2">
        <v>469.048</v>
      </c>
      <c r="T28" s="2">
        <v>655.882</v>
      </c>
      <c r="U28" s="2">
        <v>834.62</v>
      </c>
      <c r="V28" s="2">
        <v>1022.6</v>
      </c>
      <c r="W28" s="2">
        <v>1155.505</v>
      </c>
      <c r="X28" s="2">
        <v>1233.762</v>
      </c>
      <c r="Y28" s="2">
        <v>1267.093</v>
      </c>
      <c r="Z28" s="2">
        <v>1282.189</v>
      </c>
      <c r="AA28" s="39">
        <v>25</v>
      </c>
    </row>
    <row r="29" spans="1:27" ht="12.75">
      <c r="A29" s="18">
        <v>26</v>
      </c>
      <c r="B29" s="2">
        <f t="shared" si="0"/>
        <v>2.2349999999999</v>
      </c>
      <c r="C29" s="2">
        <f t="shared" si="1"/>
        <v>0.38400000000001455</v>
      </c>
      <c r="D29" s="2">
        <f t="shared" si="13"/>
        <v>0.2319999999999709</v>
      </c>
      <c r="E29" s="2">
        <f t="shared" si="2"/>
        <v>2.530999999999949</v>
      </c>
      <c r="F29" s="2">
        <f t="shared" si="3"/>
        <v>4.540000000000077</v>
      </c>
      <c r="G29" s="2">
        <f t="shared" si="10"/>
        <v>6.461999999999989</v>
      </c>
      <c r="H29" s="2">
        <f t="shared" si="4"/>
        <v>7.563000000000102</v>
      </c>
      <c r="I29" s="2">
        <f t="shared" si="5"/>
        <v>0</v>
      </c>
      <c r="J29" s="2">
        <f t="shared" si="7"/>
        <v>0.40999999999996817</v>
      </c>
      <c r="K29" s="2">
        <f t="shared" si="12"/>
        <v>0.01099999999999568</v>
      </c>
      <c r="L29" s="2">
        <f>P29-P28</f>
        <v>3.9480000000000075</v>
      </c>
      <c r="M29" s="2">
        <f t="shared" si="6"/>
        <v>1.2970000000000006</v>
      </c>
      <c r="N29" s="18">
        <v>26</v>
      </c>
      <c r="O29" s="2">
        <v>24.032</v>
      </c>
      <c r="P29" s="2">
        <v>64.358</v>
      </c>
      <c r="Q29" s="2">
        <v>142.053</v>
      </c>
      <c r="R29" s="2">
        <v>313.443</v>
      </c>
      <c r="S29" s="2">
        <v>469.048</v>
      </c>
      <c r="T29" s="2">
        <v>663.445</v>
      </c>
      <c r="U29" s="2">
        <v>841.082</v>
      </c>
      <c r="V29" s="2">
        <v>1027.14</v>
      </c>
      <c r="W29" s="2">
        <v>1158.036</v>
      </c>
      <c r="X29" s="2">
        <v>1233.994</v>
      </c>
      <c r="Y29" s="2">
        <v>1267.477</v>
      </c>
      <c r="Z29" s="2">
        <v>1284.424</v>
      </c>
      <c r="AA29" s="39">
        <v>26</v>
      </c>
    </row>
    <row r="30" spans="1:27" ht="12.75">
      <c r="A30" s="18">
        <v>27</v>
      </c>
      <c r="B30" s="2">
        <f t="shared" si="0"/>
        <v>0.6390000000001237</v>
      </c>
      <c r="C30" s="2">
        <f t="shared" si="1"/>
        <v>0.8299999999999272</v>
      </c>
      <c r="D30" s="2">
        <f t="shared" si="13"/>
        <v>2.0790000000001783</v>
      </c>
      <c r="E30" s="2">
        <f t="shared" si="2"/>
        <v>8.072999999999865</v>
      </c>
      <c r="F30" s="2">
        <f t="shared" si="3"/>
        <v>1.4259999999999309</v>
      </c>
      <c r="G30" s="2">
        <f t="shared" si="10"/>
        <v>3.451999999999998</v>
      </c>
      <c r="H30" s="2">
        <f t="shared" si="4"/>
        <v>3.6119999999999663</v>
      </c>
      <c r="I30" s="2">
        <f t="shared" si="5"/>
        <v>1.136000000000024</v>
      </c>
      <c r="J30" s="2">
        <f t="shared" si="7"/>
        <v>2.0540000000000305</v>
      </c>
      <c r="K30" s="2">
        <f t="shared" si="12"/>
        <v>3.225999999999999</v>
      </c>
      <c r="L30" s="2">
        <f>P30-P29</f>
        <v>3.9479999999999933</v>
      </c>
      <c r="M30" s="2">
        <f t="shared" si="6"/>
        <v>1.527000000000001</v>
      </c>
      <c r="N30" s="18">
        <v>27</v>
      </c>
      <c r="O30" s="2">
        <v>25.559</v>
      </c>
      <c r="P30" s="2">
        <v>68.306</v>
      </c>
      <c r="Q30" s="2">
        <v>145.279</v>
      </c>
      <c r="R30" s="2">
        <v>315.497</v>
      </c>
      <c r="S30" s="2">
        <v>470.184</v>
      </c>
      <c r="T30" s="2">
        <v>667.057</v>
      </c>
      <c r="U30" s="2">
        <v>844.534</v>
      </c>
      <c r="V30" s="2">
        <v>1028.566</v>
      </c>
      <c r="W30" s="2">
        <v>1166.109</v>
      </c>
      <c r="X30" s="2">
        <v>1236.073</v>
      </c>
      <c r="Y30" s="2">
        <v>1268.307</v>
      </c>
      <c r="Z30" s="2">
        <v>1285.063</v>
      </c>
      <c r="AA30" s="39">
        <v>27</v>
      </c>
    </row>
    <row r="31" spans="1:27" ht="12.75">
      <c r="A31" s="18">
        <v>28</v>
      </c>
      <c r="B31" s="2">
        <f t="shared" si="0"/>
        <v>2.186999999999898</v>
      </c>
      <c r="C31" s="2">
        <f t="shared" si="1"/>
        <v>0.48499999999989996</v>
      </c>
      <c r="D31" s="2">
        <f t="shared" si="13"/>
        <v>4.538999999999987</v>
      </c>
      <c r="E31" s="2">
        <f t="shared" si="2"/>
        <v>1.2830000000001291</v>
      </c>
      <c r="F31" s="2">
        <f t="shared" si="3"/>
        <v>5.195999999999913</v>
      </c>
      <c r="G31" s="2">
        <f t="shared" si="10"/>
        <v>7.316000000000031</v>
      </c>
      <c r="H31" s="2">
        <f t="shared" si="4"/>
        <v>4.596000000000004</v>
      </c>
      <c r="I31" s="2">
        <f t="shared" si="5"/>
        <v>9.057999999999993</v>
      </c>
      <c r="J31" s="2">
        <f t="shared" si="7"/>
        <v>0.002999999999985903</v>
      </c>
      <c r="K31" s="2">
        <f>Q31-Q30</f>
        <v>3.4070000000000107</v>
      </c>
      <c r="L31" s="2">
        <f>P31-P30</f>
        <v>5.555999999999997</v>
      </c>
      <c r="M31" s="2">
        <f t="shared" si="6"/>
        <v>0.46999999999999886</v>
      </c>
      <c r="N31" s="18">
        <v>28</v>
      </c>
      <c r="O31" s="2">
        <v>26.029</v>
      </c>
      <c r="P31" s="2">
        <v>73.862</v>
      </c>
      <c r="Q31" s="2">
        <v>148.686</v>
      </c>
      <c r="R31" s="2">
        <v>315.5</v>
      </c>
      <c r="S31" s="2">
        <v>479.242</v>
      </c>
      <c r="T31" s="2">
        <v>671.653</v>
      </c>
      <c r="U31" s="2">
        <v>851.85</v>
      </c>
      <c r="V31" s="2">
        <v>1033.762</v>
      </c>
      <c r="W31" s="2">
        <v>1167.392</v>
      </c>
      <c r="X31" s="2">
        <v>1240.612</v>
      </c>
      <c r="Y31" s="2">
        <v>1268.792</v>
      </c>
      <c r="Z31" s="2">
        <v>1287.25</v>
      </c>
      <c r="AA31" s="39">
        <v>28</v>
      </c>
    </row>
    <row r="32" spans="1:27" ht="12.75">
      <c r="A32" s="18">
        <v>29</v>
      </c>
      <c r="B32" s="2">
        <f t="shared" si="0"/>
        <v>0</v>
      </c>
      <c r="C32" s="2">
        <f t="shared" si="1"/>
        <v>0</v>
      </c>
      <c r="D32" s="2">
        <f t="shared" si="13"/>
        <v>0.6979999999998654</v>
      </c>
      <c r="E32" s="2">
        <f t="shared" si="2"/>
        <v>0.09600000000000364</v>
      </c>
      <c r="F32" s="2">
        <f t="shared" si="3"/>
        <v>4.815000000000055</v>
      </c>
      <c r="G32" s="2">
        <f t="shared" si="10"/>
        <v>5.975999999999999</v>
      </c>
      <c r="H32" s="2">
        <f t="shared" si="4"/>
        <v>9.377999999999929</v>
      </c>
      <c r="I32" s="2">
        <f t="shared" si="5"/>
        <v>11.548000000000002</v>
      </c>
      <c r="J32" s="2">
        <f t="shared" si="7"/>
        <v>7.7830000000000155</v>
      </c>
      <c r="K32" s="2">
        <f t="shared" si="12"/>
        <v>4.97799999999998</v>
      </c>
      <c r="L32" s="2">
        <v>3.948</v>
      </c>
      <c r="M32" s="2">
        <f t="shared" si="6"/>
        <v>1.7759999999999998</v>
      </c>
      <c r="N32" s="18">
        <v>29</v>
      </c>
      <c r="O32" s="2">
        <v>27.805</v>
      </c>
      <c r="P32" s="2" t="s">
        <v>23</v>
      </c>
      <c r="Q32" s="2">
        <v>153.664</v>
      </c>
      <c r="R32" s="2">
        <v>323.283</v>
      </c>
      <c r="S32" s="2">
        <v>490.79</v>
      </c>
      <c r="T32" s="2">
        <v>681.031</v>
      </c>
      <c r="U32" s="2">
        <v>857.826</v>
      </c>
      <c r="V32" s="2">
        <v>1038.577</v>
      </c>
      <c r="W32" s="2">
        <v>1167.488</v>
      </c>
      <c r="X32" s="2">
        <v>1241.31</v>
      </c>
      <c r="Y32" s="2">
        <v>1268.792</v>
      </c>
      <c r="Z32" s="2">
        <v>1287.25</v>
      </c>
      <c r="AA32" s="39">
        <v>29</v>
      </c>
    </row>
    <row r="33" spans="1:27" ht="12.75">
      <c r="A33" s="18">
        <v>30</v>
      </c>
      <c r="B33" s="2">
        <f t="shared" si="0"/>
        <v>0</v>
      </c>
      <c r="C33" s="2">
        <f t="shared" si="1"/>
        <v>0.04100000000016735</v>
      </c>
      <c r="D33" s="2">
        <f t="shared" si="13"/>
        <v>0.5299999999999727</v>
      </c>
      <c r="E33" s="2">
        <f t="shared" si="2"/>
        <v>0.013999999999896318</v>
      </c>
      <c r="F33" s="2">
        <f t="shared" si="3"/>
        <v>3.75</v>
      </c>
      <c r="G33" s="2">
        <f t="shared" si="10"/>
        <v>5.525999999999954</v>
      </c>
      <c r="H33" s="2">
        <f t="shared" si="4"/>
        <v>11.221000000000004</v>
      </c>
      <c r="I33" s="2">
        <f t="shared" si="5"/>
        <v>9.48399999999998</v>
      </c>
      <c r="J33" s="2">
        <f t="shared" si="7"/>
        <v>8.432999999999993</v>
      </c>
      <c r="K33" s="2">
        <f t="shared" si="12"/>
        <v>6.942000000000007</v>
      </c>
      <c r="M33" s="2">
        <f t="shared" si="6"/>
        <v>3.978999999999999</v>
      </c>
      <c r="N33" s="18">
        <v>30</v>
      </c>
      <c r="O33" s="2">
        <v>31.784</v>
      </c>
      <c r="P33" s="2"/>
      <c r="Q33" s="2">
        <v>160.606</v>
      </c>
      <c r="R33" s="2">
        <v>331.716</v>
      </c>
      <c r="S33" s="2">
        <v>500.274</v>
      </c>
      <c r="T33" s="2">
        <v>692.252</v>
      </c>
      <c r="U33" s="2">
        <v>863.352</v>
      </c>
      <c r="V33" s="2">
        <v>1042.327</v>
      </c>
      <c r="W33" s="2">
        <v>1167.502</v>
      </c>
      <c r="X33" s="2">
        <v>1241.84</v>
      </c>
      <c r="Y33" s="2">
        <v>1268.833</v>
      </c>
      <c r="Z33" s="2">
        <v>1287.25</v>
      </c>
      <c r="AA33" s="39">
        <v>30</v>
      </c>
    </row>
    <row r="34" spans="1:27" ht="12.75">
      <c r="A34" s="18">
        <v>31</v>
      </c>
      <c r="B34" s="2">
        <f t="shared" si="0"/>
        <v>0</v>
      </c>
      <c r="C34" s="2"/>
      <c r="D34" s="2">
        <f t="shared" si="13"/>
        <v>1.206000000000131</v>
      </c>
      <c r="E34" s="2"/>
      <c r="F34" s="2">
        <f t="shared" si="3"/>
        <v>8.69900000000007</v>
      </c>
      <c r="G34" s="2">
        <f t="shared" si="10"/>
        <v>4.298000000000002</v>
      </c>
      <c r="I34" s="2">
        <f t="shared" si="5"/>
        <v>9.367999999999995</v>
      </c>
      <c r="K34" s="2">
        <f t="shared" si="12"/>
        <v>9.28200000000001</v>
      </c>
      <c r="M34" s="2">
        <f t="shared" si="6"/>
        <v>4.105000000000004</v>
      </c>
      <c r="N34" s="18">
        <v>31</v>
      </c>
      <c r="O34" s="2">
        <v>35.889</v>
      </c>
      <c r="P34" s="2" t="s">
        <v>23</v>
      </c>
      <c r="Q34" s="2">
        <v>169.888</v>
      </c>
      <c r="R34" s="2" t="s">
        <v>23</v>
      </c>
      <c r="S34" s="2">
        <v>509.642</v>
      </c>
      <c r="T34" s="2" t="s">
        <v>23</v>
      </c>
      <c r="U34" s="2">
        <v>867.65</v>
      </c>
      <c r="V34" s="2">
        <v>1051.026</v>
      </c>
      <c r="W34" s="2" t="s">
        <v>23</v>
      </c>
      <c r="X34" s="2">
        <v>1243.046</v>
      </c>
      <c r="Y34" s="2" t="s">
        <v>23</v>
      </c>
      <c r="Z34" s="2">
        <v>1287.25</v>
      </c>
      <c r="AA34" s="39">
        <v>31</v>
      </c>
    </row>
    <row r="35" spans="5:15" ht="12.75">
      <c r="E35" s="3" t="s">
        <v>23</v>
      </c>
      <c r="O35" s="2" t="s">
        <v>23</v>
      </c>
    </row>
    <row r="36" spans="2:15" ht="12.75">
      <c r="B36" s="2">
        <f aca="true" t="shared" si="14" ref="B36:M36">SUM(B4:B34)</f>
        <v>18.416999999999916</v>
      </c>
      <c r="C36" s="2">
        <f t="shared" si="14"/>
        <v>25.787000000000035</v>
      </c>
      <c r="D36" s="2">
        <f t="shared" si="14"/>
        <v>75.5440000000001</v>
      </c>
      <c r="E36" s="2">
        <f>SUM(E4:E35)</f>
        <v>116.47599999999989</v>
      </c>
      <c r="F36" s="5">
        <f t="shared" si="14"/>
        <v>183.3760000000001</v>
      </c>
      <c r="G36" s="2">
        <f>SUM(G4:G34)</f>
        <v>175.39800000000002</v>
      </c>
      <c r="H36" s="2">
        <f t="shared" si="14"/>
        <v>182.60999999999996</v>
      </c>
      <c r="I36" s="2">
        <f t="shared" si="14"/>
        <v>177.926</v>
      </c>
      <c r="J36" s="2">
        <f t="shared" si="14"/>
        <v>161.828</v>
      </c>
      <c r="K36" s="2">
        <f t="shared" si="14"/>
        <v>92.07800000000003</v>
      </c>
      <c r="L36" s="2">
        <f t="shared" si="14"/>
        <v>41.92099999999999</v>
      </c>
      <c r="M36" s="2">
        <f t="shared" si="14"/>
        <v>35.889</v>
      </c>
      <c r="O36" t="s">
        <v>14</v>
      </c>
    </row>
    <row r="39" spans="2:15" ht="12.75">
      <c r="B39" s="5">
        <f aca="true" t="shared" si="15" ref="B39:L39">C39+B36</f>
        <v>1287.25</v>
      </c>
      <c r="C39" s="5">
        <f t="shared" si="15"/>
        <v>1268.833</v>
      </c>
      <c r="D39" s="5">
        <f t="shared" si="15"/>
        <v>1243.046</v>
      </c>
      <c r="E39" s="5">
        <f t="shared" si="15"/>
        <v>1167.502</v>
      </c>
      <c r="F39" s="5">
        <f t="shared" si="15"/>
        <v>1051.026</v>
      </c>
      <c r="G39" s="5">
        <f t="shared" si="15"/>
        <v>867.65</v>
      </c>
      <c r="H39" s="5">
        <f t="shared" si="15"/>
        <v>692.252</v>
      </c>
      <c r="I39" s="5">
        <f t="shared" si="15"/>
        <v>509.642</v>
      </c>
      <c r="J39" s="5">
        <f t="shared" si="15"/>
        <v>331.716</v>
      </c>
      <c r="K39" s="5">
        <f t="shared" si="15"/>
        <v>169.88800000000003</v>
      </c>
      <c r="L39" s="5">
        <f t="shared" si="15"/>
        <v>77.81</v>
      </c>
      <c r="M39" s="5">
        <f>M36</f>
        <v>35.889</v>
      </c>
      <c r="O39" t="s">
        <v>21</v>
      </c>
    </row>
    <row r="41" spans="2:15" ht="12.75">
      <c r="B41" s="2">
        <f aca="true" t="shared" si="16" ref="B41:M41">AVERAGE(B4:B34)</f>
        <v>0.5940967741935457</v>
      </c>
      <c r="C41" s="2">
        <f t="shared" si="16"/>
        <v>0.8595666666666678</v>
      </c>
      <c r="D41" s="2">
        <f t="shared" si="16"/>
        <v>2.436903225806455</v>
      </c>
      <c r="E41" s="2">
        <f t="shared" si="16"/>
        <v>3.8825333333333294</v>
      </c>
      <c r="F41" s="2">
        <f t="shared" si="16"/>
        <v>5.91535483870968</v>
      </c>
      <c r="G41" s="2">
        <f t="shared" si="16"/>
        <v>5.658</v>
      </c>
      <c r="H41" s="2">
        <f t="shared" si="16"/>
        <v>6.086999999999999</v>
      </c>
      <c r="I41" s="2">
        <f t="shared" si="16"/>
        <v>5.739548387096773</v>
      </c>
      <c r="J41" s="2">
        <f t="shared" si="16"/>
        <v>5.394266666666667</v>
      </c>
      <c r="K41" s="2">
        <f t="shared" si="16"/>
        <v>2.97025806451613</v>
      </c>
      <c r="L41" s="2">
        <f t="shared" si="16"/>
        <v>1.4455517241379308</v>
      </c>
      <c r="M41" s="2">
        <f t="shared" si="16"/>
        <v>1.157709677419355</v>
      </c>
      <c r="O41" t="s">
        <v>15</v>
      </c>
    </row>
    <row r="42" spans="2:16" ht="12.75">
      <c r="B42" s="7"/>
      <c r="C42" s="7"/>
      <c r="D42" s="7"/>
      <c r="E42" s="7"/>
      <c r="F42" s="8"/>
      <c r="G42" s="7"/>
      <c r="H42" s="7"/>
      <c r="I42" s="7"/>
      <c r="J42" s="7"/>
      <c r="K42" s="7"/>
      <c r="L42" s="7"/>
      <c r="M42" s="7"/>
      <c r="P42" s="4"/>
    </row>
    <row r="45" spans="2:15" ht="12.75">
      <c r="B45" s="4">
        <f>C45+31</f>
        <v>366</v>
      </c>
      <c r="C45" s="4">
        <f>D45+30</f>
        <v>335</v>
      </c>
      <c r="D45" s="4">
        <f>E45+31</f>
        <v>305</v>
      </c>
      <c r="E45" s="4">
        <f>F45+30</f>
        <v>274</v>
      </c>
      <c r="F45" s="6">
        <f>G45+31</f>
        <v>244</v>
      </c>
      <c r="G45" s="4">
        <f>H45+31</f>
        <v>213</v>
      </c>
      <c r="H45" s="4">
        <f>I45+30</f>
        <v>182</v>
      </c>
      <c r="I45" s="4">
        <f>J45+31</f>
        <v>152</v>
      </c>
      <c r="J45" s="4">
        <f>K45+30</f>
        <v>121</v>
      </c>
      <c r="K45" s="4">
        <f>L45+31</f>
        <v>91</v>
      </c>
      <c r="L45" s="4">
        <f>M45+29</f>
        <v>60</v>
      </c>
      <c r="M45" s="4">
        <v>31</v>
      </c>
      <c r="O45" t="s">
        <v>13</v>
      </c>
    </row>
    <row r="48" spans="2:15" ht="12.75">
      <c r="B48" s="2">
        <f aca="true" t="shared" si="17" ref="B48:M48">(B39)/2.8/B45</f>
        <v>1.2560987509758001</v>
      </c>
      <c r="C48" s="2">
        <f t="shared" si="17"/>
        <v>1.3527004264392326</v>
      </c>
      <c r="D48" s="2">
        <f t="shared" si="17"/>
        <v>1.4555573770491805</v>
      </c>
      <c r="E48" s="2">
        <f t="shared" si="17"/>
        <v>1.5217700729927008</v>
      </c>
      <c r="F48" s="2">
        <f t="shared" si="17"/>
        <v>1.5383870023419206</v>
      </c>
      <c r="G48" s="2">
        <f t="shared" si="17"/>
        <v>1.45481220657277</v>
      </c>
      <c r="H48" s="2">
        <f t="shared" si="17"/>
        <v>1.3584222919937206</v>
      </c>
      <c r="I48" s="2">
        <f t="shared" si="17"/>
        <v>1.197467105263158</v>
      </c>
      <c r="J48" s="2">
        <f t="shared" si="17"/>
        <v>0.9790909090909092</v>
      </c>
      <c r="K48" s="2">
        <f t="shared" si="17"/>
        <v>0.6667503924646784</v>
      </c>
      <c r="L48" s="2">
        <f t="shared" si="17"/>
        <v>0.46315476190476196</v>
      </c>
      <c r="M48" s="2">
        <f t="shared" si="17"/>
        <v>0.41346774193548397</v>
      </c>
      <c r="O48" t="s">
        <v>17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134"/>
  <sheetViews>
    <sheetView workbookViewId="0" topLeftCell="E99">
      <selection activeCell="M121" sqref="M121"/>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2" style="0" customWidth="1"/>
    <col min="9" max="9" width="14.66015625" style="9" customWidth="1"/>
    <col min="10" max="10" width="15.83203125" style="0" customWidth="1"/>
    <col min="11" max="11" width="13.83203125" style="0" customWidth="1"/>
    <col min="12" max="13" width="15" style="0" customWidth="1"/>
    <col min="16" max="16" width="36" style="0" customWidth="1"/>
  </cols>
  <sheetData>
    <row r="1" spans="1:55" ht="15">
      <c r="A1" s="12"/>
      <c r="B1" s="12"/>
      <c r="C1" s="12"/>
      <c r="D1" s="12"/>
      <c r="E1" s="12"/>
      <c r="F1" s="13" t="s">
        <v>27</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2009</v>
      </c>
      <c r="B4" s="40">
        <f>NUMBERS!$M$41</f>
        <v>1.157709677419355</v>
      </c>
      <c r="C4" s="40">
        <f>NUMBERS!$L$41</f>
        <v>1.4455517241379308</v>
      </c>
      <c r="D4" s="40">
        <f>NUMBERS!$K$41</f>
        <v>2.97025806451613</v>
      </c>
      <c r="E4" s="40">
        <f>NUMBERS!$J$41</f>
        <v>5.394266666666667</v>
      </c>
      <c r="F4" s="40">
        <f>NUMBERS!$I$41</f>
        <v>5.739548387096773</v>
      </c>
      <c r="G4" s="40">
        <f>NUMBERS!$H$41</f>
        <v>6.086999999999999</v>
      </c>
      <c r="H4" s="40">
        <f>NUMBERS!$G$41</f>
        <v>5.658</v>
      </c>
      <c r="I4" s="40">
        <f>NUMBERS!$F$41</f>
        <v>5.91535483870968</v>
      </c>
      <c r="J4" s="40">
        <f>NUMBERS!$E$41</f>
        <v>3.8825333333333294</v>
      </c>
      <c r="K4" s="40">
        <f>NUMBERS!$D$41</f>
        <v>2.436903225806455</v>
      </c>
      <c r="L4" s="40">
        <f>NUMBERS!$C$41</f>
        <v>0.8595666666666678</v>
      </c>
      <c r="M4" s="40">
        <f>NUMBERS!$B$41</f>
        <v>0.5940967741935457</v>
      </c>
      <c r="N4" s="12"/>
      <c r="O4" s="13" t="s">
        <v>16</v>
      </c>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2008</v>
      </c>
      <c r="B5" s="40">
        <v>0.6512258064516129</v>
      </c>
      <c r="C5" s="40">
        <v>2.691310344827586</v>
      </c>
      <c r="D5" s="40">
        <v>2.1468709677419358</v>
      </c>
      <c r="E5" s="40">
        <v>4.504199999999999</v>
      </c>
      <c r="F5" s="40">
        <v>6.295806451612903</v>
      </c>
      <c r="G5" s="40">
        <v>5.964600000000002</v>
      </c>
      <c r="H5" s="40">
        <v>4.934354838709675</v>
      </c>
      <c r="I5" s="40">
        <v>4.315387096774195</v>
      </c>
      <c r="J5" s="40">
        <v>3.9407</v>
      </c>
      <c r="K5" s="40">
        <v>2.6817096774193563</v>
      </c>
      <c r="L5" s="40">
        <v>1.0870666666666617</v>
      </c>
      <c r="M5" s="40">
        <v>0.8856451612903276</v>
      </c>
      <c r="N5" s="12"/>
      <c r="O5" s="12"/>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2007</v>
      </c>
      <c r="B6" s="40">
        <v>0.7037096774193549</v>
      </c>
      <c r="C6" s="40">
        <v>1.2181071428571428</v>
      </c>
      <c r="D6" s="40">
        <v>3.6735161290322584</v>
      </c>
      <c r="E6" s="40">
        <v>7.123766666666667</v>
      </c>
      <c r="F6" s="40">
        <v>5.310064516129033</v>
      </c>
      <c r="G6" s="40">
        <v>4.721399999999998</v>
      </c>
      <c r="H6" s="40">
        <v>4.686225806451613</v>
      </c>
      <c r="I6" s="40">
        <v>5.204258064516129</v>
      </c>
      <c r="J6" s="40">
        <v>3.278200000000004</v>
      </c>
      <c r="K6" s="40">
        <v>2.5939677419354843</v>
      </c>
      <c r="L6" s="40">
        <v>0.9972333333333305</v>
      </c>
      <c r="M6" s="40">
        <v>0.8821935483870954</v>
      </c>
      <c r="N6" s="12"/>
      <c r="O6" s="12"/>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2006</v>
      </c>
      <c r="B7" s="12">
        <v>0.97</v>
      </c>
      <c r="C7" s="12">
        <v>0.75</v>
      </c>
      <c r="D7" s="12">
        <v>1.91</v>
      </c>
      <c r="E7" s="12">
        <v>1.45</v>
      </c>
      <c r="F7" s="12">
        <v>2.07</v>
      </c>
      <c r="G7" s="12">
        <v>2.65</v>
      </c>
      <c r="H7" s="12">
        <v>2.8</v>
      </c>
      <c r="I7" s="14">
        <v>1.68</v>
      </c>
      <c r="J7" s="12">
        <v>2.05</v>
      </c>
      <c r="K7" s="12">
        <v>1.21</v>
      </c>
      <c r="L7" s="12">
        <v>0.72</v>
      </c>
      <c r="M7" s="12">
        <v>0.3</v>
      </c>
      <c r="N7" s="12"/>
      <c r="O7" s="12"/>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2005</v>
      </c>
      <c r="B8" s="15">
        <v>0.6892580645161278</v>
      </c>
      <c r="C8" s="15">
        <v>0.8054333333333337</v>
      </c>
      <c r="D8" s="15">
        <v>1.7976451612903217</v>
      </c>
      <c r="E8" s="15">
        <v>1.8558333333333337</v>
      </c>
      <c r="F8" s="15">
        <v>2.1814000000000004</v>
      </c>
      <c r="G8" s="15">
        <v>2.041354838709677</v>
      </c>
      <c r="H8" s="15">
        <v>2.068333333333334</v>
      </c>
      <c r="I8" s="15">
        <v>2.212967741935484</v>
      </c>
      <c r="J8" s="15">
        <v>2.2681666666666667</v>
      </c>
      <c r="K8" s="15">
        <v>1.3481935483870968</v>
      </c>
      <c r="L8" s="15">
        <v>1.1299285714285714</v>
      </c>
      <c r="M8" s="15">
        <v>0.9306774193548387</v>
      </c>
      <c r="N8" s="12"/>
      <c r="O8" s="12"/>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2004</v>
      </c>
      <c r="B9" s="15">
        <v>0.55</v>
      </c>
      <c r="C9" s="15">
        <v>1.07</v>
      </c>
      <c r="D9" s="15">
        <v>1.98</v>
      </c>
      <c r="E9" s="15">
        <v>2.61</v>
      </c>
      <c r="F9" s="15">
        <v>2.77</v>
      </c>
      <c r="G9" s="15">
        <v>2.24</v>
      </c>
      <c r="H9" s="15">
        <v>2.73</v>
      </c>
      <c r="I9" s="15">
        <v>2.44</v>
      </c>
      <c r="J9" s="15">
        <v>1.92</v>
      </c>
      <c r="K9" s="15">
        <v>1.47</v>
      </c>
      <c r="L9" s="15">
        <v>0.58</v>
      </c>
      <c r="M9" s="15">
        <v>0.58</v>
      </c>
      <c r="N9" s="12"/>
      <c r="O9" s="12"/>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30">
        <v>2003</v>
      </c>
      <c r="B10" s="15">
        <v>0.96</v>
      </c>
      <c r="C10" s="15">
        <v>2.25</v>
      </c>
      <c r="D10" s="15">
        <v>2.79</v>
      </c>
      <c r="E10" s="15">
        <v>3.2</v>
      </c>
      <c r="F10" s="15">
        <v>2.44</v>
      </c>
      <c r="G10" s="15">
        <v>2.44</v>
      </c>
      <c r="H10" s="15">
        <v>2.31</v>
      </c>
      <c r="I10" s="16">
        <v>2.55</v>
      </c>
      <c r="J10" s="15">
        <v>2.77</v>
      </c>
      <c r="K10" s="15">
        <v>1.98</v>
      </c>
      <c r="L10" s="15">
        <v>0.96</v>
      </c>
      <c r="M10" s="15">
        <v>0.77</v>
      </c>
      <c r="N10" s="12"/>
      <c r="O10" s="12"/>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30">
        <v>2002</v>
      </c>
      <c r="B11" s="15">
        <v>1.3138387096774193</v>
      </c>
      <c r="C11" s="15">
        <v>2.166714285714286</v>
      </c>
      <c r="D11" s="15">
        <v>3.0471290322580646</v>
      </c>
      <c r="E11" s="15">
        <v>3.7466333333333335</v>
      </c>
      <c r="F11" s="15">
        <v>3.3458064516129022</v>
      </c>
      <c r="G11" s="15">
        <v>3.5932000000000017</v>
      </c>
      <c r="H11" s="15">
        <v>3.6214516129032255</v>
      </c>
      <c r="I11" s="16">
        <v>3.011838709677418</v>
      </c>
      <c r="J11" s="15">
        <v>2.8370000000000006</v>
      </c>
      <c r="K11" s="15">
        <v>1.6918709677419348</v>
      </c>
      <c r="L11" s="15">
        <v>1.0613333333333344</v>
      </c>
      <c r="M11" s="15">
        <v>0.5216451612903241</v>
      </c>
      <c r="N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30">
        <v>2001</v>
      </c>
      <c r="B12" s="15">
        <v>0.7464838709677418</v>
      </c>
      <c r="C12" s="15">
        <v>1.317107142857143</v>
      </c>
      <c r="D12" s="15">
        <v>1.400548387096774</v>
      </c>
      <c r="E12" s="15">
        <v>2.7674000000000003</v>
      </c>
      <c r="F12" s="15">
        <v>4.187032258064516</v>
      </c>
      <c r="G12" s="15">
        <v>3.8925</v>
      </c>
      <c r="H12" s="15">
        <v>3.7540645161290334</v>
      </c>
      <c r="I12" s="16">
        <v>3.2753548387096756</v>
      </c>
      <c r="J12" s="15">
        <v>2.1943000000000024</v>
      </c>
      <c r="K12" s="15">
        <v>1.8183548387096784</v>
      </c>
      <c r="L12" s="15">
        <v>0.8264999999999987</v>
      </c>
      <c r="M12" s="15">
        <v>0.7722258064516118</v>
      </c>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12"/>
      <c r="B13" s="12"/>
      <c r="C13" s="12"/>
      <c r="D13" s="12"/>
      <c r="E13" s="12"/>
      <c r="F13" s="12"/>
      <c r="G13" s="12"/>
      <c r="H13" s="12"/>
      <c r="I13" s="14"/>
      <c r="J13" s="12"/>
      <c r="K13" s="12"/>
      <c r="L13" s="12"/>
      <c r="M13" s="12"/>
      <c r="N13" s="12"/>
      <c r="O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12"/>
      <c r="B14" s="12"/>
      <c r="C14" s="12"/>
      <c r="D14" s="12"/>
      <c r="E14" s="12"/>
      <c r="F14" s="13" t="s">
        <v>26</v>
      </c>
      <c r="G14" s="13"/>
      <c r="H14" s="13"/>
      <c r="I14" s="14"/>
      <c r="J14" s="12"/>
      <c r="K14" s="12"/>
      <c r="L14" s="12"/>
      <c r="M14" s="12"/>
      <c r="N14" s="12"/>
      <c r="O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12"/>
      <c r="B15" s="12"/>
      <c r="C15" s="12"/>
      <c r="D15" s="12"/>
      <c r="E15" s="12"/>
      <c r="F15" s="12"/>
      <c r="G15" s="12"/>
      <c r="H15" s="12"/>
      <c r="I15" s="14"/>
      <c r="J15" s="12"/>
      <c r="K15" s="12"/>
      <c r="L15" s="12"/>
      <c r="M15" s="12"/>
      <c r="N15" s="12"/>
      <c r="O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12"/>
      <c r="B16" s="29" t="s">
        <v>7</v>
      </c>
      <c r="C16" s="29" t="s">
        <v>8</v>
      </c>
      <c r="D16" s="29" t="s">
        <v>9</v>
      </c>
      <c r="E16" s="29" t="s">
        <v>10</v>
      </c>
      <c r="F16" s="29" t="s">
        <v>11</v>
      </c>
      <c r="G16" s="29" t="s">
        <v>12</v>
      </c>
      <c r="H16" s="29" t="s">
        <v>1</v>
      </c>
      <c r="I16" s="29" t="s">
        <v>2</v>
      </c>
      <c r="J16" s="29" t="s">
        <v>3</v>
      </c>
      <c r="K16" s="29" t="s">
        <v>4</v>
      </c>
      <c r="L16" s="29" t="s">
        <v>5</v>
      </c>
      <c r="M16" s="29" t="s">
        <v>6</v>
      </c>
      <c r="N16" s="12"/>
      <c r="O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30">
        <v>2009</v>
      </c>
      <c r="B17" s="40">
        <f>NUMBERS!$M$36</f>
        <v>35.889</v>
      </c>
      <c r="C17" s="40">
        <f>NUMBERS!$L$36</f>
        <v>41.92099999999999</v>
      </c>
      <c r="D17" s="40">
        <f>NUMBERS!$K$36</f>
        <v>92.07800000000003</v>
      </c>
      <c r="E17" s="40">
        <f>NUMBERS!$J$36</f>
        <v>161.828</v>
      </c>
      <c r="F17" s="40">
        <f>NUMBERS!$I$36</f>
        <v>177.926</v>
      </c>
      <c r="G17" s="40">
        <f>NUMBERS!$H$36</f>
        <v>182.60999999999996</v>
      </c>
      <c r="H17" s="40">
        <f>NUMBERS!$G$36</f>
        <v>175.39800000000002</v>
      </c>
      <c r="I17" s="40">
        <f>NUMBERS!$F$36</f>
        <v>183.3760000000001</v>
      </c>
      <c r="J17" s="40">
        <f>NUMBERS!$E$36</f>
        <v>116.47599999999989</v>
      </c>
      <c r="K17" s="40">
        <f>NUMBERS!$D$36</f>
        <v>75.5440000000001</v>
      </c>
      <c r="L17" s="40">
        <f>NUMBERS!$C$36</f>
        <v>25.787000000000035</v>
      </c>
      <c r="M17" s="40">
        <f>NUMBERS!$B$36</f>
        <v>18.416999999999916</v>
      </c>
      <c r="N17" s="12"/>
      <c r="O17" s="37" t="s">
        <v>18</v>
      </c>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30">
        <v>2008</v>
      </c>
      <c r="B18" s="40">
        <v>20.188</v>
      </c>
      <c r="C18" s="40">
        <v>78.048</v>
      </c>
      <c r="D18" s="40">
        <v>66.55300000000001</v>
      </c>
      <c r="E18" s="40">
        <v>135.12599999999998</v>
      </c>
      <c r="F18" s="40">
        <v>195.17</v>
      </c>
      <c r="G18" s="40">
        <v>178.93800000000005</v>
      </c>
      <c r="H18" s="40">
        <v>152.965</v>
      </c>
      <c r="I18" s="40">
        <v>133.77700000000004</v>
      </c>
      <c r="J18" s="40">
        <v>118.221</v>
      </c>
      <c r="K18" s="40">
        <v>83.13300000000004</v>
      </c>
      <c r="L18" s="40">
        <v>32.61199999999985</v>
      </c>
      <c r="M18" s="40">
        <v>27.455000000000155</v>
      </c>
      <c r="N18" s="12"/>
      <c r="O18" s="12"/>
      <c r="P18" s="12"/>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30">
        <v>2007</v>
      </c>
      <c r="B19" s="40">
        <v>21.815</v>
      </c>
      <c r="C19" s="40">
        <v>34.107</v>
      </c>
      <c r="D19" s="40">
        <v>113.879</v>
      </c>
      <c r="E19" s="40">
        <v>213.713</v>
      </c>
      <c r="F19" s="40">
        <v>164.61200000000002</v>
      </c>
      <c r="G19" s="40">
        <v>141.64199999999994</v>
      </c>
      <c r="H19" s="40">
        <v>145.27300000000002</v>
      </c>
      <c r="I19" s="40">
        <v>161.332</v>
      </c>
      <c r="J19" s="40">
        <v>98.34600000000012</v>
      </c>
      <c r="K19" s="40">
        <v>80.41300000000001</v>
      </c>
      <c r="L19" s="40">
        <v>29.916999999999916</v>
      </c>
      <c r="M19" s="40">
        <v>27.347999999999956</v>
      </c>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30">
        <v>2006</v>
      </c>
      <c r="B20" s="40">
        <v>30.06</v>
      </c>
      <c r="C20" s="40">
        <v>21.02</v>
      </c>
      <c r="D20" s="40">
        <v>59.25</v>
      </c>
      <c r="E20" s="40">
        <v>43.58</v>
      </c>
      <c r="F20" s="40">
        <v>64.17</v>
      </c>
      <c r="G20" s="40">
        <v>79.4</v>
      </c>
      <c r="H20" s="40">
        <v>86.73</v>
      </c>
      <c r="I20" s="40">
        <v>51.99599999999998</v>
      </c>
      <c r="J20" s="40">
        <v>61.36</v>
      </c>
      <c r="K20" s="40">
        <v>37.44</v>
      </c>
      <c r="L20" s="40">
        <v>21.47</v>
      </c>
      <c r="M20" s="40">
        <v>9.16</v>
      </c>
      <c r="N20" s="12"/>
      <c r="O20" s="12"/>
      <c r="P20" s="12"/>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30">
        <v>2005</v>
      </c>
      <c r="B21" s="15">
        <v>21.366999999999962</v>
      </c>
      <c r="C21" s="15">
        <v>24.16300000000001</v>
      </c>
      <c r="D21" s="15">
        <v>55.726999999999975</v>
      </c>
      <c r="E21" s="15">
        <v>55.675</v>
      </c>
      <c r="F21" s="15">
        <v>65.44200000000001</v>
      </c>
      <c r="G21" s="15">
        <v>63.28199999999998</v>
      </c>
      <c r="H21" s="15">
        <v>62.05</v>
      </c>
      <c r="I21" s="15">
        <v>68.602</v>
      </c>
      <c r="J21" s="15">
        <v>68.045</v>
      </c>
      <c r="K21" s="15">
        <v>41.794000000000004</v>
      </c>
      <c r="L21" s="15">
        <v>31.637999999999998</v>
      </c>
      <c r="M21" s="15">
        <v>28.851</v>
      </c>
      <c r="N21" s="12"/>
      <c r="O21" s="12"/>
      <c r="P21" s="12"/>
      <c r="Q21" s="12"/>
      <c r="R21" s="12"/>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30">
        <v>2004</v>
      </c>
      <c r="B22" s="15">
        <v>17.16</v>
      </c>
      <c r="C22" s="15">
        <v>29.93</v>
      </c>
      <c r="D22" s="15">
        <v>61.52</v>
      </c>
      <c r="E22" s="15">
        <v>78.3</v>
      </c>
      <c r="F22" s="15">
        <v>86</v>
      </c>
      <c r="G22" s="15">
        <v>67.08</v>
      </c>
      <c r="H22" s="15">
        <v>84.68</v>
      </c>
      <c r="I22" s="15">
        <v>73.29</v>
      </c>
      <c r="J22" s="15">
        <v>57.5</v>
      </c>
      <c r="K22" s="15">
        <v>45.72</v>
      </c>
      <c r="L22" s="15">
        <v>17.25</v>
      </c>
      <c r="M22" s="15">
        <v>23.94</v>
      </c>
      <c r="N22" s="12"/>
      <c r="O22" s="12"/>
      <c r="P22" s="12"/>
      <c r="Q22" s="12"/>
      <c r="R22" s="12"/>
      <c r="S22" s="12"/>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30">
        <v>2003</v>
      </c>
      <c r="B23" s="15">
        <v>29.85</v>
      </c>
      <c r="C23" s="15">
        <v>62.88</v>
      </c>
      <c r="D23" s="15">
        <v>86.36</v>
      </c>
      <c r="E23" s="15">
        <v>95.9</v>
      </c>
      <c r="F23" s="15">
        <v>75.5</v>
      </c>
      <c r="G23" s="15">
        <v>73.16</v>
      </c>
      <c r="H23" s="15">
        <v>71.69</v>
      </c>
      <c r="I23" s="16">
        <v>79.04</v>
      </c>
      <c r="J23" s="15">
        <v>83.24</v>
      </c>
      <c r="K23" s="15">
        <v>61.37</v>
      </c>
      <c r="L23" s="15">
        <v>28.86</v>
      </c>
      <c r="M23" s="15">
        <v>23.77</v>
      </c>
      <c r="N23" s="12"/>
      <c r="O23" s="12"/>
      <c r="P23" s="12"/>
      <c r="Q23" s="12"/>
      <c r="R23" s="12"/>
      <c r="S23" s="12"/>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30">
        <v>2002</v>
      </c>
      <c r="B24" s="15">
        <v>40.729</v>
      </c>
      <c r="C24" s="15">
        <v>60.668000000000006</v>
      </c>
      <c r="D24" s="15">
        <v>94.461</v>
      </c>
      <c r="E24" s="15">
        <v>112.399</v>
      </c>
      <c r="F24" s="15">
        <v>103.72</v>
      </c>
      <c r="G24" s="15">
        <v>107.79600000000005</v>
      </c>
      <c r="H24" s="15">
        <v>112.265</v>
      </c>
      <c r="I24" s="16">
        <v>93.36699999999996</v>
      </c>
      <c r="J24" s="15">
        <v>85.11</v>
      </c>
      <c r="K24" s="15">
        <v>52.44799999999998</v>
      </c>
      <c r="L24" s="15">
        <v>31.84</v>
      </c>
      <c r="M24" s="15">
        <v>16.17100000000005</v>
      </c>
      <c r="N24" s="12"/>
      <c r="P24" s="37"/>
      <c r="Q24" s="12"/>
      <c r="R24" s="12"/>
      <c r="S24" s="12"/>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30">
        <v>2001</v>
      </c>
      <c r="B25" s="15">
        <v>23.141</v>
      </c>
      <c r="C25" s="15">
        <v>36.879000000000005</v>
      </c>
      <c r="D25" s="15">
        <v>43.416999999999994</v>
      </c>
      <c r="E25" s="15">
        <v>83.022</v>
      </c>
      <c r="F25" s="15">
        <v>129.798</v>
      </c>
      <c r="G25" s="15">
        <v>116.775</v>
      </c>
      <c r="H25" s="15">
        <v>116.37600000000003</v>
      </c>
      <c r="I25" s="16">
        <v>101.53599999999994</v>
      </c>
      <c r="J25" s="15">
        <v>65.82900000000006</v>
      </c>
      <c r="K25" s="15">
        <v>56.36900000000003</v>
      </c>
      <c r="L25" s="15">
        <v>24.795</v>
      </c>
      <c r="M25" s="15">
        <v>23.938999999999965</v>
      </c>
      <c r="N25" s="12"/>
      <c r="O25" s="12"/>
      <c r="P25" s="12"/>
      <c r="Q25" s="12"/>
      <c r="R25" s="12"/>
      <c r="S25" s="12"/>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12"/>
      <c r="B26" s="12"/>
      <c r="C26" s="12"/>
      <c r="D26" s="12"/>
      <c r="E26" s="12"/>
      <c r="F26" s="12"/>
      <c r="G26" s="12"/>
      <c r="H26" s="12"/>
      <c r="I26" s="14"/>
      <c r="J26" s="12"/>
      <c r="K26" s="12"/>
      <c r="L26" s="12"/>
      <c r="M26" s="12"/>
      <c r="N26" s="12"/>
      <c r="O26" s="12"/>
      <c r="P26" s="12"/>
      <c r="Q26" s="12"/>
      <c r="R26" s="12"/>
      <c r="S26" s="12"/>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12"/>
      <c r="B27" s="12"/>
      <c r="C27" s="12"/>
      <c r="D27" s="12"/>
      <c r="E27" s="12"/>
      <c r="F27" s="12"/>
      <c r="G27" s="12"/>
      <c r="H27" s="12"/>
      <c r="I27" s="14"/>
      <c r="J27" s="12"/>
      <c r="K27" s="12"/>
      <c r="L27" s="12"/>
      <c r="M27" s="12"/>
      <c r="N27" s="12"/>
      <c r="O27" s="12"/>
      <c r="P27" s="12"/>
      <c r="Q27" s="12"/>
      <c r="R27" s="12"/>
      <c r="S27" s="12"/>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12"/>
      <c r="B28" s="12"/>
      <c r="C28" s="12"/>
      <c r="D28" s="12"/>
      <c r="E28" s="12"/>
      <c r="F28" s="13" t="s">
        <v>28</v>
      </c>
      <c r="G28" s="13"/>
      <c r="H28" s="13"/>
      <c r="I28" s="14"/>
      <c r="J28" s="12"/>
      <c r="K28" s="12"/>
      <c r="L28" s="12"/>
      <c r="M28" s="12"/>
      <c r="N28" s="12"/>
      <c r="O28" s="12"/>
      <c r="P28" s="12"/>
      <c r="Q28" s="12"/>
      <c r="R28" s="12"/>
      <c r="S28" s="12"/>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12"/>
      <c r="B29" s="12"/>
      <c r="C29" s="12"/>
      <c r="D29" s="12"/>
      <c r="E29" s="12"/>
      <c r="F29" s="12"/>
      <c r="G29" s="12"/>
      <c r="H29" s="12"/>
      <c r="I29" s="14"/>
      <c r="J29" s="12"/>
      <c r="K29" s="12"/>
      <c r="L29" s="12"/>
      <c r="M29" s="12"/>
      <c r="N29" s="12"/>
      <c r="O29" s="12"/>
      <c r="P29" s="12"/>
      <c r="Q29" s="12"/>
      <c r="R29" s="12"/>
      <c r="S29" s="12"/>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12"/>
      <c r="B30" s="29" t="s">
        <v>7</v>
      </c>
      <c r="C30" s="29" t="s">
        <v>8</v>
      </c>
      <c r="D30" s="29" t="s">
        <v>9</v>
      </c>
      <c r="E30" s="29" t="s">
        <v>10</v>
      </c>
      <c r="F30" s="29" t="s">
        <v>11</v>
      </c>
      <c r="G30" s="29" t="s">
        <v>12</v>
      </c>
      <c r="H30" s="29" t="s">
        <v>1</v>
      </c>
      <c r="I30" s="29" t="s">
        <v>2</v>
      </c>
      <c r="J30" s="29" t="s">
        <v>3</v>
      </c>
      <c r="K30" s="29" t="s">
        <v>4</v>
      </c>
      <c r="L30" s="29" t="s">
        <v>5</v>
      </c>
      <c r="M30" s="29" t="s">
        <v>6</v>
      </c>
      <c r="N30" s="12"/>
      <c r="O30" s="12"/>
      <c r="P30" s="12"/>
      <c r="Q30" s="12"/>
      <c r="R30" s="12"/>
      <c r="S30" s="12"/>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12"/>
      <c r="B31" s="17">
        <f>NUMBERS!$M$48</f>
        <v>0.41346774193548397</v>
      </c>
      <c r="C31" s="17">
        <f>NUMBERS!$L$48</f>
        <v>0.46315476190476196</v>
      </c>
      <c r="D31" s="17">
        <f>NUMBERS!$K$48</f>
        <v>0.6667503924646784</v>
      </c>
      <c r="E31" s="17">
        <f>NUMBERS!$J$48</f>
        <v>0.9790909090909092</v>
      </c>
      <c r="F31" s="17">
        <f>NUMBERS!$I$48</f>
        <v>1.197467105263158</v>
      </c>
      <c r="G31" s="17">
        <f>NUMBERS!$H$48</f>
        <v>1.3584222919937206</v>
      </c>
      <c r="H31" s="17">
        <f>NUMBERS!$G$48</f>
        <v>1.45481220657277</v>
      </c>
      <c r="I31" s="17">
        <f>NUMBERS!$F$48</f>
        <v>1.5383870023419206</v>
      </c>
      <c r="J31" s="17">
        <f>NUMBERS!$E$48</f>
        <v>1.5217700729927008</v>
      </c>
      <c r="K31" s="17">
        <f>NUMBERS!$D$48</f>
        <v>1.4555573770491805</v>
      </c>
      <c r="L31" s="17">
        <f>NUMBERS!$C$48</f>
        <v>1.3527004264392326</v>
      </c>
      <c r="M31" s="17">
        <f>NUMBERS!$B$48</f>
        <v>1.2560987509758001</v>
      </c>
      <c r="N31" s="12"/>
      <c r="O31" s="30" t="s">
        <v>19</v>
      </c>
      <c r="P31" s="12"/>
      <c r="Q31" s="12"/>
      <c r="R31" s="12"/>
      <c r="S31" s="12"/>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12"/>
      <c r="B32" s="12"/>
      <c r="C32" s="12"/>
      <c r="D32" s="12"/>
      <c r="E32" s="12"/>
      <c r="F32" s="12"/>
      <c r="G32" s="12"/>
      <c r="H32" s="12"/>
      <c r="I32" s="14"/>
      <c r="J32" s="12"/>
      <c r="K32" s="12"/>
      <c r="L32" s="12"/>
      <c r="M32" s="12"/>
      <c r="N32" s="12"/>
      <c r="O32" s="12"/>
      <c r="P32" s="12"/>
      <c r="Q32" s="12"/>
      <c r="R32" s="12"/>
      <c r="S32" s="12"/>
      <c r="T32" s="12"/>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12"/>
      <c r="B33" s="12"/>
      <c r="C33" s="12"/>
      <c r="D33" s="12"/>
      <c r="E33" s="12"/>
      <c r="F33" s="13" t="s">
        <v>29</v>
      </c>
      <c r="G33" s="13"/>
      <c r="H33" s="13"/>
      <c r="I33" s="14"/>
      <c r="J33" s="12"/>
      <c r="K33" s="12"/>
      <c r="L33" s="12"/>
      <c r="M33" s="12"/>
      <c r="N33" s="12"/>
      <c r="O33" s="12"/>
      <c r="P33" s="12"/>
      <c r="Q33" s="12"/>
      <c r="R33" s="12"/>
      <c r="S33" s="12"/>
      <c r="T33" s="12"/>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12"/>
      <c r="B34" s="12"/>
      <c r="C34" s="12"/>
      <c r="D34" s="12"/>
      <c r="E34" s="12"/>
      <c r="F34" s="12"/>
      <c r="G34" s="12"/>
      <c r="H34" s="12"/>
      <c r="I34" s="14"/>
      <c r="J34" s="12"/>
      <c r="K34" s="12"/>
      <c r="L34" s="12"/>
      <c r="M34" s="12"/>
      <c r="N34" s="12"/>
      <c r="O34" s="12"/>
      <c r="P34" s="12"/>
      <c r="Q34" s="12"/>
      <c r="R34" s="12"/>
      <c r="S34" s="12"/>
      <c r="T34" s="12"/>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12"/>
      <c r="B35" s="29" t="s">
        <v>7</v>
      </c>
      <c r="C35" s="29" t="s">
        <v>8</v>
      </c>
      <c r="D35" s="29" t="s">
        <v>9</v>
      </c>
      <c r="E35" s="29" t="s">
        <v>10</v>
      </c>
      <c r="F35" s="29" t="s">
        <v>11</v>
      </c>
      <c r="G35" s="29" t="s">
        <v>12</v>
      </c>
      <c r="H35" s="29" t="s">
        <v>1</v>
      </c>
      <c r="I35" s="29" t="s">
        <v>2</v>
      </c>
      <c r="J35" s="29" t="s">
        <v>3</v>
      </c>
      <c r="K35" s="29" t="s">
        <v>4</v>
      </c>
      <c r="L35" s="29" t="s">
        <v>5</v>
      </c>
      <c r="M35" s="29" t="s">
        <v>6</v>
      </c>
      <c r="N35" s="12"/>
      <c r="O35" s="12"/>
      <c r="P35" s="12"/>
      <c r="Q35" s="12"/>
      <c r="R35" s="12"/>
      <c r="S35" s="12"/>
      <c r="T35" s="12"/>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12"/>
      <c r="B36" s="15">
        <f aca="true" t="shared" si="0" ref="B36:M36">B31*2.8*365*3.6/1000</f>
        <v>1.5212305161290325</v>
      </c>
      <c r="C36" s="15">
        <f t="shared" si="0"/>
        <v>1.7040390000000005</v>
      </c>
      <c r="D36" s="15">
        <f t="shared" si="0"/>
        <v>2.453108043956044</v>
      </c>
      <c r="E36" s="15">
        <f t="shared" si="0"/>
        <v>3.6022712727272728</v>
      </c>
      <c r="F36" s="15">
        <f t="shared" si="0"/>
        <v>4.405720973684211</v>
      </c>
      <c r="G36" s="15">
        <f t="shared" si="0"/>
        <v>4.997907296703296</v>
      </c>
      <c r="H36" s="15">
        <f t="shared" si="0"/>
        <v>5.352545070422535</v>
      </c>
      <c r="I36" s="15">
        <f t="shared" si="0"/>
        <v>5.660033459016394</v>
      </c>
      <c r="J36" s="15">
        <f t="shared" si="0"/>
        <v>5.5988964525547456</v>
      </c>
      <c r="K36" s="15">
        <f t="shared" si="0"/>
        <v>5.355286701639344</v>
      </c>
      <c r="L36" s="15">
        <f t="shared" si="0"/>
        <v>4.976855408955225</v>
      </c>
      <c r="M36" s="15">
        <f t="shared" si="0"/>
        <v>4.621438524590164</v>
      </c>
      <c r="N36" s="12"/>
      <c r="O36" s="30" t="s">
        <v>20</v>
      </c>
      <c r="P36" s="12"/>
      <c r="Q36" s="12"/>
      <c r="R36" s="12"/>
      <c r="S36" s="12"/>
      <c r="T36" s="12"/>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12"/>
      <c r="B37" s="12"/>
      <c r="C37" s="12"/>
      <c r="D37" s="12"/>
      <c r="E37" s="12"/>
      <c r="F37" s="12"/>
      <c r="G37" s="12"/>
      <c r="H37" s="12"/>
      <c r="I37" s="14"/>
      <c r="J37" s="12"/>
      <c r="K37" s="12"/>
      <c r="L37" s="12"/>
      <c r="M37" s="12"/>
      <c r="N37" s="12"/>
      <c r="O37" s="12"/>
      <c r="P37" s="12"/>
      <c r="Q37" s="12"/>
      <c r="R37" s="12"/>
      <c r="S37" s="12"/>
      <c r="T37" s="12"/>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18" t="s">
        <v>24</v>
      </c>
      <c r="B38" s="18"/>
      <c r="C38" s="18"/>
      <c r="D38" s="19"/>
      <c r="E38" s="19"/>
      <c r="F38" s="19"/>
      <c r="G38" s="19"/>
      <c r="H38" s="19"/>
      <c r="I38" s="20"/>
      <c r="J38" s="19"/>
      <c r="K38" s="19"/>
      <c r="L38" s="19"/>
      <c r="M38" s="19"/>
      <c r="N38" s="19"/>
      <c r="O38" s="19"/>
      <c r="P38" s="19"/>
      <c r="Q38" s="19"/>
      <c r="R38" s="19"/>
      <c r="S38" s="19"/>
      <c r="T38" s="19"/>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19"/>
      <c r="B39" s="25" t="s">
        <v>7</v>
      </c>
      <c r="C39" s="25" t="s">
        <v>8</v>
      </c>
      <c r="D39" s="25" t="s">
        <v>9</v>
      </c>
      <c r="E39" s="25" t="s">
        <v>10</v>
      </c>
      <c r="F39" s="25" t="s">
        <v>11</v>
      </c>
      <c r="G39" s="25" t="s">
        <v>12</v>
      </c>
      <c r="H39" s="25" t="s">
        <v>1</v>
      </c>
      <c r="I39" s="27" t="s">
        <v>2</v>
      </c>
      <c r="J39" s="28" t="s">
        <v>3</v>
      </c>
      <c r="K39" s="28" t="s">
        <v>4</v>
      </c>
      <c r="L39" s="28" t="s">
        <v>5</v>
      </c>
      <c r="M39" s="28" t="s">
        <v>6</v>
      </c>
      <c r="N39" s="19"/>
      <c r="O39" s="19"/>
      <c r="P39" s="19"/>
      <c r="Q39" s="19"/>
      <c r="R39" s="19"/>
      <c r="S39" s="19"/>
      <c r="T39" s="19"/>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19"/>
      <c r="B40" s="19"/>
      <c r="C40" s="19"/>
      <c r="D40" s="19"/>
      <c r="E40" s="19"/>
      <c r="F40" s="19"/>
      <c r="G40" s="19"/>
      <c r="H40" s="19"/>
      <c r="I40" s="20"/>
      <c r="J40" s="19"/>
      <c r="K40" s="22"/>
      <c r="L40" s="19"/>
      <c r="M40" s="19"/>
      <c r="N40" s="19"/>
      <c r="O40" s="19"/>
      <c r="P40" s="19"/>
      <c r="Q40" s="19"/>
      <c r="R40" s="19"/>
      <c r="S40" s="19"/>
      <c r="T40" s="19"/>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31">
        <v>1</v>
      </c>
      <c r="B41" s="21">
        <v>0</v>
      </c>
      <c r="C41" s="21">
        <v>0.6579312976552777</v>
      </c>
      <c r="D41" s="21">
        <v>0</v>
      </c>
      <c r="E41" s="21">
        <v>1.2223081812309649</v>
      </c>
      <c r="F41" s="21">
        <v>1.053127181814253</v>
      </c>
      <c r="G41" s="21">
        <v>1.2512613700697655</v>
      </c>
      <c r="H41" s="21">
        <v>1.3748769544451638</v>
      </c>
      <c r="I41" s="23">
        <v>0.8011330638160573</v>
      </c>
      <c r="J41" s="21">
        <v>0.13600005440002175</v>
      </c>
      <c r="K41" s="21">
        <v>0.5884212880000942</v>
      </c>
      <c r="L41" s="21">
        <v>0</v>
      </c>
      <c r="M41" s="21">
        <v>0</v>
      </c>
      <c r="N41" s="39">
        <v>1</v>
      </c>
      <c r="O41" s="19"/>
      <c r="P41" s="19"/>
      <c r="Q41" s="19"/>
      <c r="R41" s="19"/>
      <c r="S41" s="19"/>
      <c r="T41" s="19"/>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31">
        <v>2</v>
      </c>
      <c r="B42" s="21">
        <v>0.20310008124003248</v>
      </c>
      <c r="C42" s="21">
        <v>0</v>
      </c>
      <c r="D42" s="21">
        <v>0</v>
      </c>
      <c r="E42" s="21">
        <v>1.150500460200184</v>
      </c>
      <c r="F42" s="21">
        <v>0.9429134206436292</v>
      </c>
      <c r="G42" s="21">
        <v>1.1084155377058378</v>
      </c>
      <c r="H42" s="21">
        <v>1.0175458615637993</v>
      </c>
      <c r="I42" s="23">
        <v>0.4541178287059551</v>
      </c>
      <c r="J42" s="21">
        <v>0.44535866870950525</v>
      </c>
      <c r="K42" s="21">
        <v>0.20727281018185134</v>
      </c>
      <c r="L42" s="21">
        <v>0.2484879042732105</v>
      </c>
      <c r="M42" s="21">
        <v>0</v>
      </c>
      <c r="N42" s="39">
        <v>2</v>
      </c>
      <c r="O42" s="19"/>
      <c r="P42" s="19"/>
      <c r="Q42" s="19"/>
      <c r="R42" s="19"/>
      <c r="S42" s="19"/>
      <c r="T42" s="19"/>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31">
        <v>3</v>
      </c>
      <c r="B43" s="21">
        <v>0</v>
      </c>
      <c r="C43" s="21">
        <v>0</v>
      </c>
      <c r="D43" s="21">
        <v>0</v>
      </c>
      <c r="E43" s="21">
        <v>1.0261859774847002</v>
      </c>
      <c r="F43" s="21">
        <v>0.7772435541406649</v>
      </c>
      <c r="G43" s="21">
        <v>0.8444654540652514</v>
      </c>
      <c r="H43" s="21">
        <v>0.9309415488472078</v>
      </c>
      <c r="I43" s="23">
        <v>0.8758608154606052</v>
      </c>
      <c r="J43" s="21">
        <v>0.37768436160006047</v>
      </c>
      <c r="K43" s="21">
        <v>0.11902707463785689</v>
      </c>
      <c r="L43" s="21">
        <v>0.032000012800005126</v>
      </c>
      <c r="M43" s="21">
        <v>0</v>
      </c>
      <c r="N43" s="39">
        <v>3</v>
      </c>
      <c r="O43" s="19"/>
      <c r="P43" s="19"/>
      <c r="Q43" s="19"/>
      <c r="R43" s="19"/>
      <c r="S43" s="19"/>
      <c r="T43" s="19"/>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31">
        <v>4</v>
      </c>
      <c r="B44" s="21">
        <v>0</v>
      </c>
      <c r="C44" s="21">
        <v>0</v>
      </c>
      <c r="D44" s="21">
        <v>0</v>
      </c>
      <c r="E44" s="21">
        <v>0</v>
      </c>
      <c r="F44" s="21">
        <v>1.0204239375813398</v>
      </c>
      <c r="G44" s="21">
        <v>0.8294289032001327</v>
      </c>
      <c r="H44" s="21">
        <v>1.268073234502021</v>
      </c>
      <c r="I44" s="23">
        <v>1.1384086186287536</v>
      </c>
      <c r="J44" s="21">
        <v>0.6522355550118691</v>
      </c>
      <c r="K44" s="21">
        <v>0.81763669069104</v>
      </c>
      <c r="L44" s="21">
        <v>0.3942858720000631</v>
      </c>
      <c r="M44" s="21">
        <v>0.17400006960002784</v>
      </c>
      <c r="N44" s="39">
        <v>4</v>
      </c>
      <c r="O44" s="19"/>
      <c r="P44" s="19"/>
      <c r="Q44" s="19"/>
      <c r="R44" s="19"/>
      <c r="S44" s="19"/>
      <c r="T44" s="19"/>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31">
        <v>5</v>
      </c>
      <c r="B45" s="21">
        <v>0.44604895890738844</v>
      </c>
      <c r="C45" s="21">
        <v>0</v>
      </c>
      <c r="D45" s="21">
        <v>0</v>
      </c>
      <c r="E45" s="21">
        <v>0.9973525116170611</v>
      </c>
      <c r="F45" s="21">
        <v>0.27240010896004363</v>
      </c>
      <c r="G45" s="21">
        <v>0.9237781472890366</v>
      </c>
      <c r="H45" s="21">
        <v>0.6662145522001067</v>
      </c>
      <c r="I45" s="23">
        <v>1.2660784285092934</v>
      </c>
      <c r="J45" s="21">
        <v>0.7837755944091142</v>
      </c>
      <c r="K45" s="21">
        <v>0</v>
      </c>
      <c r="L45" s="21">
        <v>0.4475295907765422</v>
      </c>
      <c r="M45" s="21">
        <v>0.2652001060800424</v>
      </c>
      <c r="N45" s="39">
        <v>5</v>
      </c>
      <c r="O45" s="19"/>
      <c r="P45" s="19"/>
      <c r="Q45" s="19"/>
      <c r="R45" s="19"/>
      <c r="S45" s="19"/>
      <c r="T45" s="19"/>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31">
        <v>6</v>
      </c>
      <c r="B46" s="21">
        <v>0.6197540940554839</v>
      </c>
      <c r="C46" s="21">
        <v>0.40881834534552</v>
      </c>
      <c r="D46" s="21">
        <v>0</v>
      </c>
      <c r="E46" s="21">
        <v>0.5765002306000923</v>
      </c>
      <c r="F46" s="21">
        <v>0.4644376857750743</v>
      </c>
      <c r="G46" s="21">
        <v>0.8548574848001367</v>
      </c>
      <c r="H46" s="21">
        <v>0.7346826468142352</v>
      </c>
      <c r="I46" s="23">
        <v>1.2171433440001949</v>
      </c>
      <c r="J46" s="21">
        <v>0.30430200851325623</v>
      </c>
      <c r="K46" s="21">
        <v>0.10885718640001743</v>
      </c>
      <c r="L46" s="21">
        <v>0.2804082754286163</v>
      </c>
      <c r="M46" s="21">
        <v>0.02880001152000461</v>
      </c>
      <c r="N46" s="39">
        <v>6</v>
      </c>
      <c r="O46" s="19"/>
      <c r="P46" s="19"/>
      <c r="Q46" s="19"/>
      <c r="R46" s="19"/>
      <c r="S46" s="19"/>
      <c r="T46" s="19"/>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31">
        <v>7</v>
      </c>
      <c r="B47" s="21">
        <v>0.480857335200077</v>
      </c>
      <c r="C47" s="21">
        <v>0.6523202609281044</v>
      </c>
      <c r="D47" s="21">
        <v>0</v>
      </c>
      <c r="E47" s="21">
        <v>0.23424009369603746</v>
      </c>
      <c r="F47" s="21">
        <v>0.6845055369601094</v>
      </c>
      <c r="G47" s="21">
        <v>0.5922583014194496</v>
      </c>
      <c r="H47" s="21">
        <v>0.6617780424889947</v>
      </c>
      <c r="I47" s="23">
        <v>0.7008464341847275</v>
      </c>
      <c r="J47" s="21">
        <v>1.2104180665848092</v>
      </c>
      <c r="K47" s="21">
        <v>0.3037242594207383</v>
      </c>
      <c r="L47" s="21">
        <v>0</v>
      </c>
      <c r="M47" s="21">
        <v>0.0350000140000056</v>
      </c>
      <c r="N47" s="39">
        <v>7</v>
      </c>
      <c r="O47" s="19"/>
      <c r="P47" s="19"/>
      <c r="Q47" s="19"/>
      <c r="R47" s="19"/>
      <c r="S47" s="19"/>
      <c r="T47" s="19"/>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31">
        <v>8</v>
      </c>
      <c r="B48" s="21">
        <v>0</v>
      </c>
      <c r="C48" s="21">
        <v>0.1885715040000302</v>
      </c>
      <c r="D48" s="21">
        <v>0</v>
      </c>
      <c r="E48" s="21">
        <v>0.24763646269094872</v>
      </c>
      <c r="F48" s="21">
        <v>0.9380772983078424</v>
      </c>
      <c r="G48" s="21">
        <v>0.9652177773914589</v>
      </c>
      <c r="H48" s="21">
        <v>0.6488677294266099</v>
      </c>
      <c r="I48" s="23">
        <v>0.8403003361201344</v>
      </c>
      <c r="J48" s="21">
        <v>1.1035432985601765</v>
      </c>
      <c r="K48" s="21">
        <v>0.8805846218967701</v>
      </c>
      <c r="L48" s="21">
        <v>0.7970373558519794</v>
      </c>
      <c r="M48" s="21">
        <v>0.3344616722462073</v>
      </c>
      <c r="N48" s="39">
        <v>8</v>
      </c>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1">
        <v>9</v>
      </c>
      <c r="B49" s="21">
        <v>0.5405219553392169</v>
      </c>
      <c r="C49" s="21">
        <v>0</v>
      </c>
      <c r="D49" s="21">
        <v>0</v>
      </c>
      <c r="E49" s="21">
        <v>0.29018193425459193</v>
      </c>
      <c r="F49" s="21">
        <v>0.9843120820365211</v>
      </c>
      <c r="G49" s="21">
        <v>0.9423337102668174</v>
      </c>
      <c r="H49" s="21">
        <v>0.6597145496001056</v>
      </c>
      <c r="I49" s="23">
        <v>0.666909357672834</v>
      </c>
      <c r="J49" s="21">
        <v>1.0387504155001661</v>
      </c>
      <c r="K49" s="21">
        <v>0.9186003674401471</v>
      </c>
      <c r="L49" s="21">
        <v>0.18400007360002943</v>
      </c>
      <c r="M49" s="21">
        <v>0</v>
      </c>
      <c r="N49" s="39">
        <v>9</v>
      </c>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1">
        <v>10</v>
      </c>
      <c r="B50" s="21">
        <v>0.4804069718238057</v>
      </c>
      <c r="C50" s="21">
        <v>0</v>
      </c>
      <c r="D50" s="21">
        <v>0</v>
      </c>
      <c r="E50" s="21">
        <v>1.178667138133522</v>
      </c>
      <c r="F50" s="21">
        <v>1.1798792598304917</v>
      </c>
      <c r="G50" s="21">
        <v>0.5245716384000839</v>
      </c>
      <c r="H50" s="21">
        <v>0.6698363335083038</v>
      </c>
      <c r="I50" s="23">
        <v>1.0392293313543832</v>
      </c>
      <c r="J50" s="21">
        <v>0.9934651861184689</v>
      </c>
      <c r="K50" s="21">
        <v>0.19941184447062013</v>
      </c>
      <c r="L50" s="21">
        <v>0.058500023400009364</v>
      </c>
      <c r="M50" s="21">
        <v>0.06933336106667776</v>
      </c>
      <c r="N50" s="39">
        <v>10</v>
      </c>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11</v>
      </c>
      <c r="B51" s="21">
        <v>0.29178959040004665</v>
      </c>
      <c r="C51" s="21">
        <v>0.5534547668364522</v>
      </c>
      <c r="D51" s="21">
        <v>0</v>
      </c>
      <c r="E51" s="21">
        <v>1.0379108629255394</v>
      </c>
      <c r="F51" s="21">
        <v>1.077818612945627</v>
      </c>
      <c r="G51" s="21">
        <v>0.6755678377947028</v>
      </c>
      <c r="H51" s="21">
        <v>1.0155604062241623</v>
      </c>
      <c r="I51" s="23">
        <v>0.9135003654001461</v>
      </c>
      <c r="J51" s="21">
        <v>0.38</v>
      </c>
      <c r="K51" s="21">
        <v>0.1805582117581684</v>
      </c>
      <c r="L51" s="21">
        <v>0</v>
      </c>
      <c r="M51" s="21">
        <v>0.04933335306667455</v>
      </c>
      <c r="N51" s="39">
        <v>11</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12</v>
      </c>
      <c r="B52" s="21">
        <v>0.46725018690007475</v>
      </c>
      <c r="C52" s="21">
        <v>0.4705456427637117</v>
      </c>
      <c r="D52" s="21">
        <v>0</v>
      </c>
      <c r="E52" s="21">
        <v>0.5094287752000815</v>
      </c>
      <c r="F52" s="21">
        <v>1.1444780697315264</v>
      </c>
      <c r="G52" s="21">
        <v>1.2870005148002057</v>
      </c>
      <c r="H52" s="21">
        <v>0.5602859384000897</v>
      </c>
      <c r="I52" s="23">
        <v>0.2378182769454926</v>
      </c>
      <c r="J52" s="21">
        <v>1.092</v>
      </c>
      <c r="K52" s="21">
        <v>0.6085948380325299</v>
      </c>
      <c r="L52" s="21">
        <v>0.4817874267575239</v>
      </c>
      <c r="M52" s="21">
        <v>0.49150704591788685</v>
      </c>
      <c r="N52" s="39">
        <v>12</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13</v>
      </c>
      <c r="B53" s="21">
        <v>0</v>
      </c>
      <c r="C53" s="21">
        <v>0.1512000604800242</v>
      </c>
      <c r="D53" s="21">
        <v>0</v>
      </c>
      <c r="E53" s="21">
        <v>1.1616822828547315</v>
      </c>
      <c r="F53" s="21">
        <v>0.9552003820801528</v>
      </c>
      <c r="G53" s="21">
        <v>1.2960005184002072</v>
      </c>
      <c r="H53" s="21">
        <v>1.0577337564268359</v>
      </c>
      <c r="I53" s="23">
        <v>0.923012133910736</v>
      </c>
      <c r="J53" s="21">
        <v>0.693</v>
      </c>
      <c r="K53" s="21">
        <v>0.8246750286651923</v>
      </c>
      <c r="L53" s="21">
        <v>0.05018183825455349</v>
      </c>
      <c r="M53" s="21">
        <v>0.3755123453268894</v>
      </c>
      <c r="N53" s="39">
        <v>13</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14</v>
      </c>
      <c r="B54" s="21">
        <v>0.6968278649380426</v>
      </c>
      <c r="C54" s="21">
        <v>0.8032839034031136</v>
      </c>
      <c r="D54" s="21">
        <v>0</v>
      </c>
      <c r="E54" s="21">
        <v>1.0801294643098502</v>
      </c>
      <c r="F54" s="21">
        <v>1.1252731773819982</v>
      </c>
      <c r="G54" s="21">
        <v>0.8192003276801311</v>
      </c>
      <c r="H54" s="21">
        <v>1.0730004292001718</v>
      </c>
      <c r="I54" s="23">
        <v>1.0471115299557232</v>
      </c>
      <c r="J54" s="21">
        <v>0.664</v>
      </c>
      <c r="K54" s="21">
        <v>1.0697651337884064</v>
      </c>
      <c r="L54" s="21">
        <v>0.5922669035734281</v>
      </c>
      <c r="M54" s="21">
        <v>0</v>
      </c>
      <c r="N54" s="39">
        <v>14</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15</v>
      </c>
      <c r="B55" s="21">
        <v>0.6360002544001018</v>
      </c>
      <c r="C55" s="21">
        <v>0</v>
      </c>
      <c r="D55" s="21">
        <v>0.6664288380001067</v>
      </c>
      <c r="E55" s="21">
        <v>1.0381982174770892</v>
      </c>
      <c r="F55" s="21">
        <v>1.3464005385602154</v>
      </c>
      <c r="G55" s="21">
        <v>0.5835430905600933</v>
      </c>
      <c r="H55" s="41">
        <v>0.9009603603841441</v>
      </c>
      <c r="I55" s="23">
        <v>1.1278883016226104</v>
      </c>
      <c r="J55" s="21">
        <v>0.419</v>
      </c>
      <c r="K55" s="21">
        <v>0.8961359516747196</v>
      </c>
      <c r="L55" s="21">
        <v>0.08030772443078207</v>
      </c>
      <c r="M55" s="21">
        <v>0.5680002272000909</v>
      </c>
      <c r="N55" s="39">
        <v>15</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16</v>
      </c>
      <c r="B56" s="21">
        <v>0</v>
      </c>
      <c r="C56" s="21">
        <v>0.26466677253337567</v>
      </c>
      <c r="D56" s="21">
        <v>0.8038484228051919</v>
      </c>
      <c r="E56" s="21">
        <v>0.6324002529601012</v>
      </c>
      <c r="F56" s="21">
        <v>0.6705002682001072</v>
      </c>
      <c r="G56" s="21">
        <v>0.8378364007083308</v>
      </c>
      <c r="H56" s="21">
        <v>1.1633621674725265</v>
      </c>
      <c r="I56" s="23">
        <v>0.8553256433350767</v>
      </c>
      <c r="J56" s="21">
        <v>0.8495175811863428</v>
      </c>
      <c r="K56" s="21">
        <v>0.4977001990800796</v>
      </c>
      <c r="L56" s="21">
        <v>0.30720012288004916</v>
      </c>
      <c r="M56" s="21">
        <v>0.32674298784005223</v>
      </c>
      <c r="N56" s="39">
        <v>16</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17</v>
      </c>
      <c r="B57" s="21">
        <v>0.1354286256000217</v>
      </c>
      <c r="C57" s="21">
        <v>0</v>
      </c>
      <c r="D57" s="21">
        <v>0.756428874000121</v>
      </c>
      <c r="E57" s="21">
        <v>0.7046669485334461</v>
      </c>
      <c r="F57" s="21">
        <v>0.617538708553945</v>
      </c>
      <c r="G57" s="21">
        <v>1.0283725043722576</v>
      </c>
      <c r="H57" s="21">
        <v>0.8520003408001363</v>
      </c>
      <c r="I57" s="23">
        <v>0.7965197991274001</v>
      </c>
      <c r="J57" s="21">
        <v>0.7144480469732487</v>
      </c>
      <c r="K57" s="21">
        <v>0.8351354691893229</v>
      </c>
      <c r="L57" s="21">
        <v>0.3206155128615898</v>
      </c>
      <c r="M57" s="21">
        <v>0</v>
      </c>
      <c r="N57" s="39">
        <v>17</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18</v>
      </c>
      <c r="B58" s="21">
        <v>0.056250022500009</v>
      </c>
      <c r="C58" s="21">
        <v>0.28007558372834673</v>
      </c>
      <c r="D58" s="21">
        <v>0.5660627264250906</v>
      </c>
      <c r="E58" s="21">
        <v>1.2664521194840737</v>
      </c>
      <c r="F58" s="21">
        <v>0.8601885793695494</v>
      </c>
      <c r="G58" s="21">
        <v>0.9667016853819729</v>
      </c>
      <c r="H58" s="21">
        <v>0.6922108032001109</v>
      </c>
      <c r="I58" s="23">
        <v>1.087636798691083</v>
      </c>
      <c r="J58" s="21">
        <v>1.1755769408190118</v>
      </c>
      <c r="K58" s="21">
        <v>0.3859092452727891</v>
      </c>
      <c r="L58" s="21">
        <v>0</v>
      </c>
      <c r="M58" s="21">
        <v>0.1457143440000233</v>
      </c>
      <c r="N58" s="39">
        <v>18</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19</v>
      </c>
      <c r="B59" s="21">
        <v>0.3741819678546054</v>
      </c>
      <c r="C59" s="21">
        <v>0</v>
      </c>
      <c r="D59" s="21">
        <v>1.0399326193628784</v>
      </c>
      <c r="E59" s="21">
        <v>0.9815679601947517</v>
      </c>
      <c r="F59" s="21">
        <v>0.6748698351653254</v>
      </c>
      <c r="G59" s="21">
        <v>1.1485004594001837</v>
      </c>
      <c r="H59" s="21">
        <v>0.7372989962182998</v>
      </c>
      <c r="I59" s="23">
        <v>1.1425120849118107</v>
      </c>
      <c r="J59" s="21">
        <v>0.4460801784320714</v>
      </c>
      <c r="K59" s="21">
        <v>0.14133338986668925</v>
      </c>
      <c r="L59" s="21">
        <v>0</v>
      </c>
      <c r="M59" s="21">
        <v>0.24300009720003887</v>
      </c>
      <c r="N59" s="39">
        <v>19</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20</v>
      </c>
      <c r="B60" s="21">
        <v>0.36229801725963245</v>
      </c>
      <c r="C60" s="21">
        <v>0</v>
      </c>
      <c r="D60" s="21">
        <v>1.0907446223443606</v>
      </c>
      <c r="E60" s="21">
        <v>1.0894741200001743</v>
      </c>
      <c r="F60" s="21">
        <v>1.1734386716226597</v>
      </c>
      <c r="G60" s="21">
        <v>0.8441636029715637</v>
      </c>
      <c r="H60" s="21">
        <v>1.1119583395201778</v>
      </c>
      <c r="I60" s="23">
        <v>0.7955558737779052</v>
      </c>
      <c r="J60" s="21">
        <v>1.0034638160196727</v>
      </c>
      <c r="K60" s="21">
        <v>0.8078003231201293</v>
      </c>
      <c r="L60" s="21">
        <v>0</v>
      </c>
      <c r="M60" s="21">
        <v>0</v>
      </c>
      <c r="N60" s="39">
        <v>20</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21</v>
      </c>
      <c r="B61" s="21">
        <v>0.38470603623535565</v>
      </c>
      <c r="C61" s="21">
        <v>0.5142224279111933</v>
      </c>
      <c r="D61" s="21">
        <v>1.1367277274183638</v>
      </c>
      <c r="E61" s="21">
        <v>1.3922829098543406</v>
      </c>
      <c r="F61" s="21">
        <v>1.0266670773334974</v>
      </c>
      <c r="G61" s="21">
        <v>1.261579452000202</v>
      </c>
      <c r="H61" s="21">
        <v>0.6042761037794071</v>
      </c>
      <c r="I61" s="23">
        <v>0.6245</v>
      </c>
      <c r="J61" s="21">
        <v>0.6074288144000972</v>
      </c>
      <c r="K61" s="21">
        <v>0.4674547324364384</v>
      </c>
      <c r="L61" s="21">
        <v>0.558476413866756</v>
      </c>
      <c r="M61" s="21">
        <v>0</v>
      </c>
      <c r="N61" s="39">
        <v>21</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22</v>
      </c>
      <c r="B62" s="21">
        <v>0</v>
      </c>
      <c r="C62" s="21">
        <v>0</v>
      </c>
      <c r="D62" s="21">
        <v>0.9362762365794601</v>
      </c>
      <c r="E62" s="21">
        <v>1.1710972426324453</v>
      </c>
      <c r="F62" s="21">
        <v>1.2913958653955553</v>
      </c>
      <c r="G62" s="21">
        <v>1.2328700583654146</v>
      </c>
      <c r="H62" s="21">
        <v>0.9921432540001589</v>
      </c>
      <c r="I62" s="23">
        <v>0.9821</v>
      </c>
      <c r="J62" s="21">
        <v>1.2123121732365576</v>
      </c>
      <c r="K62" s="21">
        <v>0</v>
      </c>
      <c r="L62" s="21">
        <v>0.48386460032550116</v>
      </c>
      <c r="M62" s="21">
        <v>0</v>
      </c>
      <c r="N62" s="39">
        <v>22</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23</v>
      </c>
      <c r="B63" s="21">
        <v>0</v>
      </c>
      <c r="C63" s="21">
        <v>0</v>
      </c>
      <c r="D63" s="21">
        <v>0</v>
      </c>
      <c r="E63" s="21">
        <v>1.2482404992961997</v>
      </c>
      <c r="F63" s="21">
        <v>1.2955937385764784</v>
      </c>
      <c r="G63" s="21">
        <v>1.3837679953676632</v>
      </c>
      <c r="H63" s="21">
        <v>1.009565621217553</v>
      </c>
      <c r="I63" s="23">
        <v>1.38163</v>
      </c>
      <c r="J63" s="21">
        <v>0.7611114155556773</v>
      </c>
      <c r="K63" s="21">
        <v>0.7015387421539584</v>
      </c>
      <c r="L63" s="21">
        <v>0.3168001267200507</v>
      </c>
      <c r="M63" s="21">
        <v>0.03600001440000576</v>
      </c>
      <c r="N63" s="39">
        <v>23</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24</v>
      </c>
      <c r="B64" s="21">
        <v>0.2225715176000356</v>
      </c>
      <c r="C64" s="21">
        <v>0</v>
      </c>
      <c r="D64" s="21">
        <v>0.8582538644283063</v>
      </c>
      <c r="E64" s="21">
        <v>1.170955013836551</v>
      </c>
      <c r="F64" s="21">
        <v>1.2707732355820216</v>
      </c>
      <c r="G64" s="21">
        <v>1.3448187197456698</v>
      </c>
      <c r="H64" s="21">
        <v>0.7815003126001251</v>
      </c>
      <c r="I64" s="23">
        <v>1.2657078233563</v>
      </c>
      <c r="J64" s="21">
        <v>0.9449036037678932</v>
      </c>
      <c r="K64" s="21">
        <v>0</v>
      </c>
      <c r="L64" s="21">
        <v>0.06960002784001114</v>
      </c>
      <c r="M64" s="21">
        <v>0.09784619298463103</v>
      </c>
      <c r="N64" s="39">
        <v>24</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25</v>
      </c>
      <c r="B65" s="21">
        <v>0.4681969085902388</v>
      </c>
      <c r="C65" s="21">
        <v>0</v>
      </c>
      <c r="D65" s="21">
        <v>0.3174858412800508</v>
      </c>
      <c r="E65" s="21">
        <v>1.0584004233601696</v>
      </c>
      <c r="F65" s="21">
        <v>0.9768003907201563</v>
      </c>
      <c r="G65" s="21">
        <v>1.237149431029985</v>
      </c>
      <c r="H65" s="21">
        <v>0.799684530400128</v>
      </c>
      <c r="I65" s="23">
        <v>0.13854550996365853</v>
      </c>
      <c r="J65" s="21">
        <v>0.45490927287280003</v>
      </c>
      <c r="K65" s="21">
        <v>0.4317305097708556</v>
      </c>
      <c r="L65" s="21">
        <v>0</v>
      </c>
      <c r="M65" s="21">
        <v>0</v>
      </c>
      <c r="N65" s="39">
        <v>25</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31">
        <v>26</v>
      </c>
      <c r="B66" s="21">
        <v>0.2829819313745907</v>
      </c>
      <c r="C66" s="21">
        <v>0</v>
      </c>
      <c r="D66" s="21">
        <v>0.06600002640001056</v>
      </c>
      <c r="E66" s="21">
        <v>0.23428580800003748</v>
      </c>
      <c r="F66" s="21">
        <v>0</v>
      </c>
      <c r="G66" s="21">
        <v>0.9167276394183284</v>
      </c>
      <c r="H66" s="21">
        <v>0.9815700128811696</v>
      </c>
      <c r="I66" s="23">
        <v>0.864762250666805</v>
      </c>
      <c r="J66" s="21">
        <v>0.4104325966054711</v>
      </c>
      <c r="K66" s="21">
        <v>0.21415393181541886</v>
      </c>
      <c r="L66" s="21">
        <v>0.2194286592000351</v>
      </c>
      <c r="M66" s="21">
        <v>0.4789287630000767</v>
      </c>
      <c r="N66" s="39">
        <v>26</v>
      </c>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31">
        <v>27</v>
      </c>
      <c r="B67" s="21">
        <v>0.36648014659205863</v>
      </c>
      <c r="C67" s="21">
        <v>0</v>
      </c>
      <c r="D67" s="21">
        <v>0.5610437026783507</v>
      </c>
      <c r="E67" s="21">
        <v>0.7702503081001232</v>
      </c>
      <c r="F67" s="21">
        <v>0.35873698560005746</v>
      </c>
      <c r="G67" s="21">
        <v>0.8178116478793762</v>
      </c>
      <c r="H67" s="21">
        <v>0.920533701546814</v>
      </c>
      <c r="I67" s="23">
        <v>0.25927283098185966</v>
      </c>
      <c r="J67" s="21">
        <v>1.1008640767092672</v>
      </c>
      <c r="K67" s="21">
        <v>0.5801862785861394</v>
      </c>
      <c r="L67" s="21">
        <v>0.32129045109682564</v>
      </c>
      <c r="M67" s="21">
        <v>0.34854559396369217</v>
      </c>
      <c r="N67" s="39">
        <v>27</v>
      </c>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31">
        <v>28</v>
      </c>
      <c r="B68" s="21">
        <v>0.26857153600004297</v>
      </c>
      <c r="C68" s="21">
        <v>0</v>
      </c>
      <c r="D68" s="21">
        <v>0.9507910779908497</v>
      </c>
      <c r="E68" s="21">
        <v>0</v>
      </c>
      <c r="F68" s="21">
        <v>0.9936397417181918</v>
      </c>
      <c r="G68" s="21">
        <v>0.9508969320829109</v>
      </c>
      <c r="H68" s="21">
        <v>1.1401563002183641</v>
      </c>
      <c r="I68" s="23">
        <v>0.9742503897001559</v>
      </c>
      <c r="J68" s="21">
        <v>0.481125192450077</v>
      </c>
      <c r="K68" s="21">
        <v>0.6894686302178318</v>
      </c>
      <c r="L68" s="21">
        <v>0.21555564177781225</v>
      </c>
      <c r="M68" s="21">
        <v>0.7290002916001166</v>
      </c>
      <c r="N68" s="39">
        <v>28</v>
      </c>
      <c r="O68" s="19"/>
      <c r="P68" s="19"/>
      <c r="Q68" s="19"/>
      <c r="R68" s="19"/>
      <c r="S68" s="19"/>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31">
        <v>29</v>
      </c>
      <c r="B69" s="21">
        <v>0.40984631778468095</v>
      </c>
      <c r="C69" s="21">
        <v>0</v>
      </c>
      <c r="D69" s="21">
        <v>0.7658464601847379</v>
      </c>
      <c r="E69" s="21">
        <v>0.9339603735841495</v>
      </c>
      <c r="F69" s="21">
        <v>1.474</v>
      </c>
      <c r="G69" s="21">
        <v>1.3397148216002142</v>
      </c>
      <c r="H69" s="21">
        <v>1.0703287863404698</v>
      </c>
      <c r="I69" s="23">
        <v>0.7915071659179349</v>
      </c>
      <c r="J69" s="21">
        <v>0.06720002688001075</v>
      </c>
      <c r="K69" s="21">
        <v>0.22042114080003528</v>
      </c>
      <c r="L69" s="21">
        <v>0</v>
      </c>
      <c r="M69" s="21">
        <v>0</v>
      </c>
      <c r="N69" s="39">
        <v>29</v>
      </c>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31">
        <v>30</v>
      </c>
      <c r="B70" s="21">
        <v>0.6540824534138032</v>
      </c>
      <c r="C70" s="21"/>
      <c r="D70" s="21">
        <v>0.9466367422910607</v>
      </c>
      <c r="E70" s="21">
        <v>1.0652214787201704</v>
      </c>
      <c r="F70" s="21">
        <v>1.264533839146869</v>
      </c>
      <c r="G70" s="21">
        <v>1.2584304099142203</v>
      </c>
      <c r="H70" s="21">
        <v>0.9897317391762779</v>
      </c>
      <c r="I70" s="23">
        <v>1.0465120465117952</v>
      </c>
      <c r="J70" s="21">
        <v>0.21600008640003457</v>
      </c>
      <c r="K70" s="21">
        <v>0.37411779670594225</v>
      </c>
      <c r="L70" s="21">
        <v>0.12300004920001967</v>
      </c>
      <c r="M70" s="21">
        <v>0</v>
      </c>
      <c r="N70" s="39">
        <v>30</v>
      </c>
      <c r="O70" s="19"/>
      <c r="P70" s="19"/>
      <c r="Q70" s="19"/>
      <c r="R70" s="19"/>
      <c r="S70" s="19"/>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31">
        <v>31</v>
      </c>
      <c r="B71" s="21">
        <v>0.7463639349092104</v>
      </c>
      <c r="C71" s="21"/>
      <c r="D71" s="21">
        <v>1.2240004896001957</v>
      </c>
      <c r="E71" s="21"/>
      <c r="F71" s="21">
        <v>1.2087746770582577</v>
      </c>
      <c r="G71" s="21"/>
      <c r="H71" s="21">
        <v>0.7065208305535378</v>
      </c>
      <c r="I71" s="23">
        <v>1.2138144390141477</v>
      </c>
      <c r="J71" s="21" t="s">
        <v>23</v>
      </c>
      <c r="K71" s="21">
        <v>0.48240019296007725</v>
      </c>
      <c r="L71" s="21" t="s">
        <v>23</v>
      </c>
      <c r="M71" s="21">
        <v>0</v>
      </c>
      <c r="N71" s="39">
        <v>31</v>
      </c>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19"/>
      <c r="B72" s="19"/>
      <c r="C72" s="19"/>
      <c r="D72" s="19"/>
      <c r="E72" s="19"/>
      <c r="F72" s="19"/>
      <c r="G72" s="19"/>
      <c r="H72" s="19"/>
      <c r="I72" s="20" t="s">
        <v>23</v>
      </c>
      <c r="J72" s="21" t="s">
        <v>23</v>
      </c>
      <c r="K72" s="19"/>
      <c r="L72" s="19"/>
      <c r="M72" s="19"/>
      <c r="N72" s="39"/>
      <c r="O72" s="19"/>
      <c r="P72" s="19"/>
      <c r="Q72" s="19"/>
      <c r="R72" s="19"/>
      <c r="S72" s="19"/>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19"/>
      <c r="B73" s="32" t="s">
        <v>7</v>
      </c>
      <c r="C73" s="32" t="s">
        <v>8</v>
      </c>
      <c r="D73" s="32" t="s">
        <v>9</v>
      </c>
      <c r="E73" s="32" t="s">
        <v>10</v>
      </c>
      <c r="F73" s="32" t="s">
        <v>11</v>
      </c>
      <c r="G73" s="32" t="s">
        <v>12</v>
      </c>
      <c r="H73" s="32" t="s">
        <v>1</v>
      </c>
      <c r="I73" s="33" t="s">
        <v>2</v>
      </c>
      <c r="J73" s="34" t="s">
        <v>3</v>
      </c>
      <c r="K73" s="34" t="s">
        <v>4</v>
      </c>
      <c r="L73" s="34" t="s">
        <v>5</v>
      </c>
      <c r="M73" s="34" t="s">
        <v>6</v>
      </c>
      <c r="N73" s="39"/>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19"/>
      <c r="B74" s="21">
        <f>AVERAGE(B41:B71)</f>
        <v>0.3095005389973728</v>
      </c>
      <c r="C74" s="21">
        <f>AVERAGE(C41:C69)</f>
        <v>0.17052036433052245</v>
      </c>
      <c r="D74" s="21">
        <f>AVERAGE(D41:D71)</f>
        <v>0.40924220231577857</v>
      </c>
      <c r="E74" s="21">
        <f>AVERAGE(E41:E70)</f>
        <v>0.8490059350410708</v>
      </c>
      <c r="F74" s="21">
        <f>AVERAGE(F41:F71)</f>
        <v>0.9394820148642631</v>
      </c>
      <c r="G74" s="21">
        <f>AVERAGE(G41:G70)</f>
        <v>1.0022414124693868</v>
      </c>
      <c r="H74" s="21">
        <f>AVERAGE(H41:H71)</f>
        <v>0.8965456188373294</v>
      </c>
      <c r="I74" s="23">
        <f>AVERAGE(I41:I71)</f>
        <v>0.8861132523304381</v>
      </c>
      <c r="J74" s="21">
        <f>AVERAGE(J41:J70)</f>
        <v>0.6912969010571893</v>
      </c>
      <c r="K74" s="21">
        <f>AVERAGE(K41:K71)</f>
        <v>0.46943922222689866</v>
      </c>
      <c r="L74" s="21">
        <f>AVERAGE(L41:L70)</f>
        <v>0.21942082023051313</v>
      </c>
      <c r="M74" s="21">
        <f>AVERAGE(M41:M71)</f>
        <v>0.15473956422623045</v>
      </c>
      <c r="N74" s="39"/>
      <c r="O74" s="48">
        <f>AVERAGE(B74:M74)</f>
        <v>0.5831289872439162</v>
      </c>
      <c r="P74" s="36" t="s">
        <v>35</v>
      </c>
      <c r="Q74" s="36"/>
      <c r="R74" s="36"/>
      <c r="S74" s="36"/>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19"/>
      <c r="B75" s="19"/>
      <c r="C75" s="19"/>
      <c r="D75" s="19"/>
      <c r="E75" s="19"/>
      <c r="F75" s="19"/>
      <c r="G75" s="19"/>
      <c r="H75" s="19"/>
      <c r="I75" s="20"/>
      <c r="J75" s="19"/>
      <c r="K75" s="19"/>
      <c r="L75" s="19"/>
      <c r="M75" s="19"/>
      <c r="N75" s="39"/>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18" t="s">
        <v>25</v>
      </c>
      <c r="B76" s="18"/>
      <c r="C76" s="19"/>
      <c r="D76" s="19"/>
      <c r="E76" s="19"/>
      <c r="F76" s="19"/>
      <c r="G76" s="19"/>
      <c r="H76" s="19"/>
      <c r="I76" s="20"/>
      <c r="J76" s="19"/>
      <c r="K76" s="19"/>
      <c r="L76" s="19"/>
      <c r="M76" s="19"/>
      <c r="N76" s="39"/>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19"/>
      <c r="B77" s="32" t="s">
        <v>7</v>
      </c>
      <c r="C77" s="32" t="s">
        <v>8</v>
      </c>
      <c r="D77" s="32" t="s">
        <v>9</v>
      </c>
      <c r="E77" s="32" t="s">
        <v>10</v>
      </c>
      <c r="F77" s="32" t="s">
        <v>11</v>
      </c>
      <c r="G77" s="32" t="s">
        <v>12</v>
      </c>
      <c r="H77" s="32" t="s">
        <v>1</v>
      </c>
      <c r="I77" s="33" t="s">
        <v>2</v>
      </c>
      <c r="J77" s="34" t="s">
        <v>3</v>
      </c>
      <c r="K77" s="34" t="s">
        <v>4</v>
      </c>
      <c r="L77" s="34" t="s">
        <v>5</v>
      </c>
      <c r="M77" s="34" t="s">
        <v>6</v>
      </c>
      <c r="N77" s="39"/>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19"/>
      <c r="B78" s="19"/>
      <c r="C78" s="19"/>
      <c r="D78" s="19"/>
      <c r="E78" s="19"/>
      <c r="F78" s="19"/>
      <c r="G78" s="19"/>
      <c r="H78" s="19"/>
      <c r="I78" s="20"/>
      <c r="J78" s="19"/>
      <c r="K78" s="19"/>
      <c r="L78" s="19"/>
      <c r="M78" s="19"/>
      <c r="N78" s="39"/>
      <c r="O78" s="19"/>
      <c r="P78" s="19"/>
      <c r="Q78" s="19"/>
      <c r="R78" s="19"/>
      <c r="S78" s="19"/>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35">
        <v>1</v>
      </c>
      <c r="B79" s="21">
        <v>0</v>
      </c>
      <c r="C79" s="21">
        <v>4.8333314</v>
      </c>
      <c r="D79" s="21">
        <v>0</v>
      </c>
      <c r="E79" s="21">
        <v>6.4999974</v>
      </c>
      <c r="F79" s="21">
        <v>5.9166643</v>
      </c>
      <c r="G79" s="21">
        <v>7.6666636</v>
      </c>
      <c r="H79" s="21">
        <v>7.4166637</v>
      </c>
      <c r="I79" s="23">
        <v>9.4166629</v>
      </c>
      <c r="J79" s="21">
        <v>0.2499999</v>
      </c>
      <c r="K79" s="21">
        <v>4.7499981</v>
      </c>
      <c r="L79" s="21">
        <v>2.6666656</v>
      </c>
      <c r="M79" s="21">
        <v>0</v>
      </c>
      <c r="N79" s="39">
        <v>1</v>
      </c>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35">
        <v>2</v>
      </c>
      <c r="B80" s="21">
        <v>3.333332</v>
      </c>
      <c r="C80" s="21">
        <v>0</v>
      </c>
      <c r="D80" s="21">
        <v>0</v>
      </c>
      <c r="E80" s="21">
        <v>6.666664</v>
      </c>
      <c r="F80" s="21">
        <v>7.6666636</v>
      </c>
      <c r="G80" s="21">
        <v>8.8333298</v>
      </c>
      <c r="H80" s="21">
        <v>7.3333303999999995</v>
      </c>
      <c r="I80" s="23">
        <v>4.2499983</v>
      </c>
      <c r="J80" s="21">
        <v>4.4166649</v>
      </c>
      <c r="K80" s="21">
        <v>1.8333325999999999</v>
      </c>
      <c r="L80" s="21">
        <v>3.4166653</v>
      </c>
      <c r="M80" s="21">
        <v>0</v>
      </c>
      <c r="N80" s="39">
        <v>2</v>
      </c>
      <c r="O80" s="19"/>
      <c r="P80" s="19"/>
      <c r="Q80" s="19"/>
      <c r="R80" s="19"/>
      <c r="S80" s="19"/>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35">
        <v>3</v>
      </c>
      <c r="B81" s="21">
        <v>0</v>
      </c>
      <c r="C81" s="21">
        <v>0</v>
      </c>
      <c r="D81" s="21">
        <v>0</v>
      </c>
      <c r="E81" s="21">
        <v>8.0833301</v>
      </c>
      <c r="F81" s="21">
        <v>6.1666642</v>
      </c>
      <c r="G81" s="21">
        <v>3.5833319</v>
      </c>
      <c r="H81" s="21">
        <v>8.4999966</v>
      </c>
      <c r="I81" s="23">
        <v>7.1666638</v>
      </c>
      <c r="J81" s="21">
        <v>3.1666654</v>
      </c>
      <c r="K81" s="21">
        <v>3.0833321</v>
      </c>
      <c r="L81" s="21">
        <v>1.2499995</v>
      </c>
      <c r="M81" s="21">
        <v>0.6666664</v>
      </c>
      <c r="N81" s="39">
        <v>3</v>
      </c>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35">
        <v>4</v>
      </c>
      <c r="B82" s="21">
        <v>0</v>
      </c>
      <c r="C82" s="21">
        <v>0</v>
      </c>
      <c r="D82" s="21">
        <v>0</v>
      </c>
      <c r="E82" s="21">
        <v>0.2499999</v>
      </c>
      <c r="F82" s="21">
        <v>7.0833305</v>
      </c>
      <c r="G82" s="21">
        <v>3.4999986</v>
      </c>
      <c r="H82" s="21">
        <v>9.166663</v>
      </c>
      <c r="I82" s="23">
        <v>8.1666634</v>
      </c>
      <c r="J82" s="21">
        <v>7.0833305</v>
      </c>
      <c r="K82" s="21">
        <v>7.3333303999999995</v>
      </c>
      <c r="L82" s="21">
        <v>2.9166655</v>
      </c>
      <c r="M82" s="21">
        <v>0.4999998</v>
      </c>
      <c r="N82" s="39">
        <v>4</v>
      </c>
      <c r="O82" s="19"/>
      <c r="P82" s="19"/>
      <c r="Q82" s="19"/>
      <c r="R82" s="19"/>
      <c r="S82" s="19"/>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35">
        <v>5</v>
      </c>
      <c r="B83" s="21">
        <v>3.4166653</v>
      </c>
      <c r="C83" s="21">
        <v>0.0833333</v>
      </c>
      <c r="D83" s="21">
        <v>0</v>
      </c>
      <c r="E83" s="21">
        <v>5.9166643</v>
      </c>
      <c r="F83" s="21">
        <v>0.833333</v>
      </c>
      <c r="G83" s="21">
        <v>4.4999982</v>
      </c>
      <c r="H83" s="21">
        <v>4.6666647999999995</v>
      </c>
      <c r="I83" s="23">
        <v>6.4166641</v>
      </c>
      <c r="J83" s="21">
        <v>7.4166637</v>
      </c>
      <c r="K83" s="21">
        <v>0</v>
      </c>
      <c r="L83" s="21">
        <v>1.4166661</v>
      </c>
      <c r="M83" s="21">
        <v>0.833333</v>
      </c>
      <c r="N83" s="39">
        <v>5</v>
      </c>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35">
        <v>6</v>
      </c>
      <c r="B84" s="21">
        <v>5.4166644999999995</v>
      </c>
      <c r="C84" s="21">
        <v>3.6666651999999997</v>
      </c>
      <c r="D84" s="21">
        <v>0</v>
      </c>
      <c r="E84" s="21">
        <v>3.9999984</v>
      </c>
      <c r="F84" s="21">
        <v>5.3333312</v>
      </c>
      <c r="G84" s="21">
        <v>6.9999972</v>
      </c>
      <c r="H84" s="21">
        <v>7.0833305</v>
      </c>
      <c r="I84" s="23">
        <v>8.1666634</v>
      </c>
      <c r="J84" s="21">
        <v>4.4166649</v>
      </c>
      <c r="K84" s="21">
        <v>2.3333323999999998</v>
      </c>
      <c r="L84" s="21">
        <v>4.0833317</v>
      </c>
      <c r="M84" s="21">
        <v>0.4166665</v>
      </c>
      <c r="N84" s="39">
        <v>6</v>
      </c>
      <c r="O84" s="19"/>
      <c r="P84" s="19"/>
      <c r="Q84" s="19"/>
      <c r="R84" s="19"/>
      <c r="S84" s="19"/>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35">
        <v>7</v>
      </c>
      <c r="B85" s="21">
        <v>2.3333323999999998</v>
      </c>
      <c r="C85" s="21">
        <v>4.166665</v>
      </c>
      <c r="D85" s="21">
        <v>0</v>
      </c>
      <c r="E85" s="21">
        <v>2.0833325</v>
      </c>
      <c r="F85" s="21">
        <v>7.9166635</v>
      </c>
      <c r="G85" s="21">
        <v>2.5833323</v>
      </c>
      <c r="H85" s="21">
        <v>4.4999982</v>
      </c>
      <c r="I85" s="23">
        <v>4.3333316</v>
      </c>
      <c r="J85" s="21">
        <v>7.5833303</v>
      </c>
      <c r="K85" s="21">
        <v>2.4166657</v>
      </c>
      <c r="L85" s="21">
        <v>0</v>
      </c>
      <c r="M85" s="21">
        <v>0.9999996</v>
      </c>
      <c r="N85" s="39">
        <v>7</v>
      </c>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35">
        <v>8</v>
      </c>
      <c r="B86" s="21">
        <v>0</v>
      </c>
      <c r="C86" s="21">
        <v>0.5833330999999999</v>
      </c>
      <c r="D86" s="21">
        <v>0</v>
      </c>
      <c r="E86" s="21">
        <v>0.9166662999999999</v>
      </c>
      <c r="F86" s="21">
        <v>4.3333316</v>
      </c>
      <c r="G86" s="21">
        <v>3.8333318</v>
      </c>
      <c r="H86" s="21">
        <v>6.9166639</v>
      </c>
      <c r="I86" s="23">
        <v>6.666664</v>
      </c>
      <c r="J86" s="21">
        <v>8.7499965</v>
      </c>
      <c r="K86" s="21">
        <v>7.4166637</v>
      </c>
      <c r="L86" s="21">
        <v>6.7499972999999995</v>
      </c>
      <c r="M86" s="21">
        <v>3.2499987</v>
      </c>
      <c r="N86" s="39">
        <v>8</v>
      </c>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35">
        <v>9</v>
      </c>
      <c r="B87" s="21">
        <v>5.7499977</v>
      </c>
      <c r="C87" s="21">
        <v>0</v>
      </c>
      <c r="D87" s="21">
        <v>0</v>
      </c>
      <c r="E87" s="21">
        <v>1.8333325999999999</v>
      </c>
      <c r="F87" s="21">
        <v>6.4166641</v>
      </c>
      <c r="G87" s="21">
        <v>5.9999976</v>
      </c>
      <c r="H87" s="21">
        <v>6.9999972</v>
      </c>
      <c r="I87" s="23">
        <v>5.4999978</v>
      </c>
      <c r="J87" s="21">
        <v>1.3333328</v>
      </c>
      <c r="K87" s="21">
        <v>6.666664</v>
      </c>
      <c r="L87" s="21">
        <v>1.4999994</v>
      </c>
      <c r="M87" s="21">
        <v>0</v>
      </c>
      <c r="N87" s="39">
        <v>9</v>
      </c>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35">
        <v>10</v>
      </c>
      <c r="B88" s="21">
        <v>4.9166647</v>
      </c>
      <c r="C88" s="21">
        <v>0</v>
      </c>
      <c r="D88" s="21">
        <v>0</v>
      </c>
      <c r="E88" s="21">
        <v>6.7499972999999995</v>
      </c>
      <c r="F88" s="21">
        <v>8.2499967</v>
      </c>
      <c r="G88" s="21">
        <v>3.4999986</v>
      </c>
      <c r="H88" s="21">
        <v>5.0833313</v>
      </c>
      <c r="I88" s="23">
        <v>6.9166639</v>
      </c>
      <c r="J88" s="21">
        <v>5.9166643</v>
      </c>
      <c r="K88" s="21">
        <v>2.8333322</v>
      </c>
      <c r="L88" s="21">
        <v>0.6666664</v>
      </c>
      <c r="M88" s="21">
        <v>0.7499997</v>
      </c>
      <c r="N88" s="39">
        <v>10</v>
      </c>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11</v>
      </c>
      <c r="B89" s="21">
        <v>4.7499981</v>
      </c>
      <c r="C89" s="21">
        <v>2.7499989</v>
      </c>
      <c r="D89" s="21">
        <v>0</v>
      </c>
      <c r="E89" s="21">
        <v>5.5833311</v>
      </c>
      <c r="F89" s="21">
        <v>7.3333303999999995</v>
      </c>
      <c r="G89" s="2">
        <v>6.1666642</v>
      </c>
      <c r="H89" s="21">
        <v>8.33333</v>
      </c>
      <c r="I89" s="23">
        <v>3.333332</v>
      </c>
      <c r="J89" s="21">
        <v>3.022</v>
      </c>
      <c r="K89" s="21">
        <v>3.5833319</v>
      </c>
      <c r="L89" s="21">
        <v>0</v>
      </c>
      <c r="M89" s="21">
        <v>0.7499997</v>
      </c>
      <c r="N89" s="39">
        <v>11</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12</v>
      </c>
      <c r="B90" s="21">
        <v>1.3333328</v>
      </c>
      <c r="C90" s="21">
        <v>5.4999978</v>
      </c>
      <c r="D90" s="21">
        <v>0</v>
      </c>
      <c r="E90" s="21">
        <v>6.9999972</v>
      </c>
      <c r="F90" s="21">
        <v>5.5833311</v>
      </c>
      <c r="G90" s="21">
        <v>8.6666632</v>
      </c>
      <c r="H90" s="21">
        <v>3.4999986</v>
      </c>
      <c r="I90" s="23">
        <v>2.7499989</v>
      </c>
      <c r="J90" s="21">
        <v>7.881</v>
      </c>
      <c r="K90" s="21">
        <v>6.1666642</v>
      </c>
      <c r="L90" s="21">
        <v>3.9166651</v>
      </c>
      <c r="M90" s="21">
        <v>6.0833309</v>
      </c>
      <c r="N90" s="39">
        <v>12</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13</v>
      </c>
      <c r="B91" s="21">
        <v>0</v>
      </c>
      <c r="C91" s="21">
        <v>0.833333</v>
      </c>
      <c r="D91" s="21">
        <v>0</v>
      </c>
      <c r="E91" s="21">
        <v>7.3333303999999995</v>
      </c>
      <c r="F91" s="21">
        <v>5.833331</v>
      </c>
      <c r="G91" s="21">
        <v>6.666664</v>
      </c>
      <c r="H91" s="21">
        <v>7.499997</v>
      </c>
      <c r="I91" s="23">
        <v>7.0833305</v>
      </c>
      <c r="J91" s="21">
        <v>4.295</v>
      </c>
      <c r="K91" s="21">
        <v>6.9166639</v>
      </c>
      <c r="L91" s="21">
        <v>0.9166662999999999</v>
      </c>
      <c r="M91" s="21">
        <v>3.4166653</v>
      </c>
      <c r="N91" s="39">
        <v>13</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14</v>
      </c>
      <c r="B92" s="21">
        <v>4.8333314</v>
      </c>
      <c r="C92" s="21">
        <v>5.5833311</v>
      </c>
      <c r="D92" s="21">
        <v>0</v>
      </c>
      <c r="E92" s="21">
        <v>7.7499969</v>
      </c>
      <c r="F92" s="21">
        <v>5.4999978</v>
      </c>
      <c r="G92" s="21">
        <v>2.499999</v>
      </c>
      <c r="H92" s="21">
        <v>4.999998</v>
      </c>
      <c r="I92" s="23">
        <v>6.7499972999999995</v>
      </c>
      <c r="J92" s="21">
        <v>6.351</v>
      </c>
      <c r="K92" s="21">
        <v>5.6666644</v>
      </c>
      <c r="L92" s="21">
        <v>3.7499985</v>
      </c>
      <c r="M92" s="21">
        <v>0</v>
      </c>
      <c r="N92" s="39">
        <v>14</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15</v>
      </c>
      <c r="B93" s="21">
        <v>0.4166665</v>
      </c>
      <c r="C93" s="21">
        <v>1.2499995</v>
      </c>
      <c r="D93" s="21">
        <v>4.6666647999999995</v>
      </c>
      <c r="E93" s="21">
        <v>7.5833303</v>
      </c>
      <c r="F93" s="21">
        <v>0.833333</v>
      </c>
      <c r="G93" s="21">
        <v>2.9166655</v>
      </c>
      <c r="H93" s="21">
        <v>6.2499975</v>
      </c>
      <c r="I93" s="23">
        <v>8.9166631</v>
      </c>
      <c r="J93" s="21">
        <v>2.932</v>
      </c>
      <c r="K93" s="21">
        <v>4.9166647</v>
      </c>
      <c r="L93" s="21">
        <v>1.0833329</v>
      </c>
      <c r="M93" s="21">
        <v>4.999998</v>
      </c>
      <c r="N93" s="39">
        <v>15</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16</v>
      </c>
      <c r="B94" s="21">
        <v>0</v>
      </c>
      <c r="C94" s="21">
        <v>2.9999988</v>
      </c>
      <c r="D94" s="21">
        <v>6.5833307</v>
      </c>
      <c r="E94" s="21">
        <v>4.166665</v>
      </c>
      <c r="F94" s="21">
        <v>3.333332</v>
      </c>
      <c r="G94" s="21">
        <v>5.0833313</v>
      </c>
      <c r="H94" s="21">
        <v>7.8333302</v>
      </c>
      <c r="I94" s="23">
        <v>6.9166639</v>
      </c>
      <c r="J94" s="21">
        <v>7.2499971</v>
      </c>
      <c r="K94" s="21">
        <v>3.333332</v>
      </c>
      <c r="L94" s="21">
        <v>1.666666</v>
      </c>
      <c r="M94" s="21">
        <v>2.9166655</v>
      </c>
      <c r="N94" s="39">
        <v>16</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17</v>
      </c>
      <c r="B95" s="21">
        <v>0.5833330999999999</v>
      </c>
      <c r="C95" s="21">
        <v>0</v>
      </c>
      <c r="D95" s="21">
        <v>6.9999972</v>
      </c>
      <c r="E95" s="21">
        <v>2.9999988</v>
      </c>
      <c r="F95" s="21">
        <v>3.2499987</v>
      </c>
      <c r="G95" s="21">
        <v>7.1666638</v>
      </c>
      <c r="H95" s="21">
        <v>3.5833319</v>
      </c>
      <c r="I95" s="23">
        <v>7.3333303999999995</v>
      </c>
      <c r="J95" s="21">
        <v>5.5833311</v>
      </c>
      <c r="K95" s="21">
        <v>6.1666642</v>
      </c>
      <c r="L95" s="21">
        <v>3.2499987</v>
      </c>
      <c r="M95" s="21">
        <v>0</v>
      </c>
      <c r="N95" s="39">
        <v>17</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18</v>
      </c>
      <c r="B96" s="21">
        <v>1.3333328</v>
      </c>
      <c r="C96" s="21">
        <v>4.4166649</v>
      </c>
      <c r="D96" s="21">
        <v>5.3333312</v>
      </c>
      <c r="E96" s="21">
        <v>7.7499969</v>
      </c>
      <c r="F96" s="21">
        <v>7.0833305</v>
      </c>
      <c r="G96" s="21">
        <v>6.4166641</v>
      </c>
      <c r="H96" s="21">
        <v>3.1666654</v>
      </c>
      <c r="I96" s="23">
        <v>7.3333303999999995</v>
      </c>
      <c r="J96" s="21">
        <v>7.0833305</v>
      </c>
      <c r="K96" s="21">
        <v>3.6666651999999997</v>
      </c>
      <c r="L96" s="21">
        <v>0</v>
      </c>
      <c r="M96" s="21">
        <v>2.3333323999999998</v>
      </c>
      <c r="N96" s="39">
        <v>18</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19</v>
      </c>
      <c r="B97" s="21">
        <v>0.9166662999999999</v>
      </c>
      <c r="C97" s="21">
        <v>0</v>
      </c>
      <c r="D97" s="21">
        <v>4.9166647</v>
      </c>
      <c r="E97" s="21">
        <v>6.1666642</v>
      </c>
      <c r="F97" s="50">
        <v>3.8333318</v>
      </c>
      <c r="G97" s="21">
        <v>5.9999976</v>
      </c>
      <c r="H97" s="21">
        <v>6.4166641</v>
      </c>
      <c r="I97" s="23">
        <v>7.1666638</v>
      </c>
      <c r="J97" s="21">
        <v>6.2499975</v>
      </c>
      <c r="K97" s="21">
        <v>0.7499997</v>
      </c>
      <c r="L97" s="21">
        <v>0</v>
      </c>
      <c r="M97" s="21">
        <v>1.3333328</v>
      </c>
      <c r="N97" s="39">
        <v>19</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20</v>
      </c>
      <c r="B98" s="21">
        <v>3.9166651</v>
      </c>
      <c r="C98" s="21">
        <v>0</v>
      </c>
      <c r="D98" s="21">
        <v>7.1666638</v>
      </c>
      <c r="E98" s="21">
        <v>7.9166635</v>
      </c>
      <c r="F98" s="21">
        <v>7.4166637</v>
      </c>
      <c r="G98" s="21">
        <v>4.0833317</v>
      </c>
      <c r="H98" s="21">
        <v>7.9166635</v>
      </c>
      <c r="I98" s="23">
        <v>6.7499972999999995</v>
      </c>
      <c r="J98" s="21">
        <v>6.8333306</v>
      </c>
      <c r="K98" s="21">
        <v>4.999998</v>
      </c>
      <c r="L98" s="21">
        <v>0</v>
      </c>
      <c r="M98" s="21">
        <v>0</v>
      </c>
      <c r="N98" s="39">
        <v>20</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21</v>
      </c>
      <c r="B99" s="21">
        <v>1.4166661</v>
      </c>
      <c r="C99" s="21">
        <v>4.4999982</v>
      </c>
      <c r="D99" s="21">
        <v>7.3333303999999995</v>
      </c>
      <c r="E99" s="21">
        <v>7.0833305</v>
      </c>
      <c r="F99" s="21">
        <v>5.2499979</v>
      </c>
      <c r="G99" s="21">
        <v>6.3333308</v>
      </c>
      <c r="H99" s="21">
        <v>7.2499971</v>
      </c>
      <c r="I99" s="23">
        <v>7.261</v>
      </c>
      <c r="J99" s="21">
        <v>5.2499979</v>
      </c>
      <c r="K99" s="21">
        <v>5.4999978</v>
      </c>
      <c r="L99" s="21">
        <v>5.2499979</v>
      </c>
      <c r="M99" s="21">
        <v>0</v>
      </c>
      <c r="N99" s="39">
        <v>21</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22</v>
      </c>
      <c r="B100" s="21">
        <v>0</v>
      </c>
      <c r="C100" s="21">
        <v>0</v>
      </c>
      <c r="D100" s="21">
        <v>7.2499971</v>
      </c>
      <c r="E100" s="21">
        <v>7.7499969</v>
      </c>
      <c r="F100" s="21">
        <v>7.1666638</v>
      </c>
      <c r="G100" s="21">
        <v>3.8333318</v>
      </c>
      <c r="H100" s="21">
        <v>4.6666647999999995</v>
      </c>
      <c r="I100" s="23">
        <v>7.916</v>
      </c>
      <c r="J100" s="21">
        <v>6.4166641</v>
      </c>
      <c r="K100" s="21">
        <v>0.1666666</v>
      </c>
      <c r="L100" s="21">
        <v>4.9166647</v>
      </c>
      <c r="M100" s="21">
        <v>0</v>
      </c>
      <c r="N100" s="39">
        <v>22</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23</v>
      </c>
      <c r="B101" s="21">
        <v>0</v>
      </c>
      <c r="C101" s="21">
        <v>0</v>
      </c>
      <c r="D101" s="21">
        <v>0</v>
      </c>
      <c r="E101" s="21">
        <v>4.166665</v>
      </c>
      <c r="F101" s="21">
        <v>4.9166647</v>
      </c>
      <c r="G101" s="21">
        <v>7.1666638</v>
      </c>
      <c r="H101" s="21">
        <v>3.8333318</v>
      </c>
      <c r="I101" s="23">
        <v>8.217</v>
      </c>
      <c r="J101" s="21">
        <v>4.4999982</v>
      </c>
      <c r="K101" s="21">
        <v>5.4166644999999995</v>
      </c>
      <c r="L101" s="21">
        <v>0.4166665</v>
      </c>
      <c r="M101" s="21">
        <v>0.4999998</v>
      </c>
      <c r="N101" s="39">
        <v>23</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24</v>
      </c>
      <c r="B102" s="21">
        <v>3.4999986</v>
      </c>
      <c r="C102" s="21">
        <v>0</v>
      </c>
      <c r="D102" s="21">
        <v>5.9166643</v>
      </c>
      <c r="E102" s="21">
        <v>7.3333303999999995</v>
      </c>
      <c r="F102" s="21">
        <v>7.3333303999999995</v>
      </c>
      <c r="G102" s="21">
        <v>7.3333303999999995</v>
      </c>
      <c r="H102" s="21">
        <v>4.6666647999999995</v>
      </c>
      <c r="I102" s="23">
        <v>6.8333306</v>
      </c>
      <c r="J102" s="21">
        <v>5.1666646</v>
      </c>
      <c r="K102" s="21">
        <v>0</v>
      </c>
      <c r="L102" s="21">
        <v>1.2499995</v>
      </c>
      <c r="M102" s="21">
        <v>1.0833329</v>
      </c>
      <c r="N102" s="39">
        <v>24</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25</v>
      </c>
      <c r="B103" s="21">
        <v>5.0833313</v>
      </c>
      <c r="C103" s="21">
        <v>0</v>
      </c>
      <c r="D103" s="21">
        <v>2.9166655</v>
      </c>
      <c r="E103" s="21">
        <v>5.4166644999999995</v>
      </c>
      <c r="F103" s="21">
        <v>4.5833315</v>
      </c>
      <c r="G103" s="21">
        <v>7.8333302</v>
      </c>
      <c r="H103" s="21">
        <v>9.4999962</v>
      </c>
      <c r="I103" s="23">
        <v>0.9166662999999999</v>
      </c>
      <c r="J103" s="21">
        <v>2.7499989</v>
      </c>
      <c r="K103" s="21">
        <v>7.4166637</v>
      </c>
      <c r="L103" s="21">
        <v>0</v>
      </c>
      <c r="M103" s="21">
        <v>0</v>
      </c>
      <c r="N103" s="39">
        <v>25</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35">
        <v>26</v>
      </c>
      <c r="B104" s="21">
        <v>4.5833315</v>
      </c>
      <c r="C104" s="21">
        <v>0</v>
      </c>
      <c r="D104" s="21">
        <v>0.1666666</v>
      </c>
      <c r="E104" s="21">
        <v>1.7499993</v>
      </c>
      <c r="F104" s="21">
        <v>0</v>
      </c>
      <c r="G104" s="21">
        <v>8.2499967</v>
      </c>
      <c r="H104" s="21">
        <v>6.5833307</v>
      </c>
      <c r="I104" s="23">
        <v>5.2499979</v>
      </c>
      <c r="J104" s="21">
        <v>6.1666642</v>
      </c>
      <c r="K104" s="21">
        <v>1.0833329</v>
      </c>
      <c r="L104" s="21">
        <v>1.7499993</v>
      </c>
      <c r="M104" s="21">
        <v>4.6666647999999995</v>
      </c>
      <c r="N104" s="39">
        <v>26</v>
      </c>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35">
        <v>27</v>
      </c>
      <c r="B105" s="21">
        <v>4.166665</v>
      </c>
      <c r="C105" s="21">
        <v>0</v>
      </c>
      <c r="D105" s="21">
        <v>5.7499977</v>
      </c>
      <c r="E105" s="21">
        <v>2.6666656</v>
      </c>
      <c r="F105" s="21">
        <v>3.1666654</v>
      </c>
      <c r="G105" s="21">
        <v>4.4166649</v>
      </c>
      <c r="H105" s="21">
        <v>3.7499985</v>
      </c>
      <c r="I105" s="23">
        <v>5.4999978</v>
      </c>
      <c r="J105" s="21">
        <v>7.3333303999999995</v>
      </c>
      <c r="K105" s="21">
        <v>3.5833319</v>
      </c>
      <c r="L105" s="21">
        <v>2.5833323</v>
      </c>
      <c r="M105" s="21">
        <v>1.8333325999999999</v>
      </c>
      <c r="N105" s="39">
        <v>27</v>
      </c>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35">
        <v>28</v>
      </c>
      <c r="B106" s="21">
        <v>1.7499993</v>
      </c>
      <c r="C106" s="21">
        <v>0</v>
      </c>
      <c r="D106" s="21">
        <v>3.5833319</v>
      </c>
      <c r="E106" s="21">
        <v>0</v>
      </c>
      <c r="F106" s="21">
        <v>5.0833313</v>
      </c>
      <c r="G106" s="21">
        <v>4.8333314</v>
      </c>
      <c r="H106" s="21">
        <v>6.4166641</v>
      </c>
      <c r="I106" s="23">
        <v>5.3333312</v>
      </c>
      <c r="J106" s="21">
        <v>2.6666656</v>
      </c>
      <c r="K106" s="21">
        <v>6.5833307</v>
      </c>
      <c r="L106" s="21">
        <v>2.2499991</v>
      </c>
      <c r="M106" s="21">
        <v>2.9999988</v>
      </c>
      <c r="N106" s="39">
        <v>28</v>
      </c>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35">
        <v>29</v>
      </c>
      <c r="B107" s="21">
        <v>4.3333316</v>
      </c>
      <c r="C107" s="21">
        <v>0</v>
      </c>
      <c r="D107" s="21">
        <v>6.4999974</v>
      </c>
      <c r="E107" s="21">
        <v>8.33333</v>
      </c>
      <c r="F107" s="21">
        <v>7.8333302</v>
      </c>
      <c r="G107" s="21">
        <v>6.9999972</v>
      </c>
      <c r="H107" s="21">
        <v>5.5833311</v>
      </c>
      <c r="I107" s="23">
        <v>6.0833309</v>
      </c>
      <c r="J107" s="21">
        <v>0.833333</v>
      </c>
      <c r="K107" s="21">
        <v>3.1666654</v>
      </c>
      <c r="L107" s="21">
        <v>0</v>
      </c>
      <c r="M107" s="21">
        <v>0.0833333</v>
      </c>
      <c r="N107" s="39">
        <v>29</v>
      </c>
      <c r="O107" s="19"/>
      <c r="P107" s="19"/>
      <c r="Q107" s="19"/>
      <c r="R107" s="19"/>
      <c r="S107" s="19"/>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35">
        <v>30</v>
      </c>
      <c r="B108" s="21">
        <v>6.0833309</v>
      </c>
      <c r="C108" s="21"/>
      <c r="D108" s="21">
        <v>7.3333303999999995</v>
      </c>
      <c r="E108" s="21">
        <v>7.9166635</v>
      </c>
      <c r="F108" s="21">
        <v>7.499997</v>
      </c>
      <c r="G108" s="21">
        <v>8.9166631</v>
      </c>
      <c r="H108" s="21">
        <v>5.5833311</v>
      </c>
      <c r="I108" s="23">
        <v>3.5833319</v>
      </c>
      <c r="J108" s="21">
        <v>0.2499999</v>
      </c>
      <c r="K108" s="21">
        <v>1.4166661</v>
      </c>
      <c r="L108" s="21">
        <v>0.3333332</v>
      </c>
      <c r="M108" s="21">
        <v>0</v>
      </c>
      <c r="N108" s="39">
        <v>30</v>
      </c>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35">
        <v>31</v>
      </c>
      <c r="B109" s="21">
        <v>5.4999978</v>
      </c>
      <c r="C109" s="21"/>
      <c r="D109" s="21">
        <v>7.5833303</v>
      </c>
      <c r="E109" s="21"/>
      <c r="F109" s="21">
        <v>7.7499969</v>
      </c>
      <c r="G109" s="21"/>
      <c r="H109" s="21">
        <v>6.0833309</v>
      </c>
      <c r="I109" s="23">
        <v>7.1666638</v>
      </c>
      <c r="J109" s="21"/>
      <c r="K109" s="21">
        <v>2.499999</v>
      </c>
      <c r="L109" s="21"/>
      <c r="M109" s="21">
        <v>0</v>
      </c>
      <c r="N109" s="39">
        <v>31</v>
      </c>
      <c r="O109" s="19"/>
      <c r="P109" s="19"/>
      <c r="Q109" s="19"/>
      <c r="R109" s="19"/>
      <c r="S109" s="19"/>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19"/>
      <c r="B110" s="21"/>
      <c r="C110" s="19"/>
      <c r="D110" s="19"/>
      <c r="E110" s="19"/>
      <c r="F110" s="19"/>
      <c r="G110" s="19"/>
      <c r="H110" s="19"/>
      <c r="I110" s="20"/>
      <c r="J110" s="19"/>
      <c r="K110" s="19"/>
      <c r="L110" s="19"/>
      <c r="M110" s="19"/>
      <c r="N110" s="38"/>
      <c r="O110" s="19"/>
      <c r="P110" s="19"/>
      <c r="Q110" s="19"/>
      <c r="R110" s="19"/>
      <c r="S110" s="19"/>
      <c r="T110" s="19"/>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19"/>
      <c r="B111" s="32" t="s">
        <v>7</v>
      </c>
      <c r="C111" s="32" t="s">
        <v>8</v>
      </c>
      <c r="D111" s="32" t="s">
        <v>9</v>
      </c>
      <c r="E111" s="32" t="s">
        <v>10</v>
      </c>
      <c r="F111" s="32" t="s">
        <v>11</v>
      </c>
      <c r="G111" s="32" t="s">
        <v>12</v>
      </c>
      <c r="H111" s="32" t="s">
        <v>1</v>
      </c>
      <c r="I111" s="33" t="s">
        <v>2</v>
      </c>
      <c r="J111" s="34" t="s">
        <v>3</v>
      </c>
      <c r="K111" s="34" t="s">
        <v>4</v>
      </c>
      <c r="L111" s="34" t="s">
        <v>5</v>
      </c>
      <c r="M111" s="34" t="s">
        <v>6</v>
      </c>
      <c r="N111" s="19"/>
      <c r="O111" s="19"/>
      <c r="P111" s="19"/>
      <c r="Q111" s="19"/>
      <c r="R111" s="19"/>
      <c r="S111" s="19"/>
      <c r="T111" s="19"/>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19"/>
      <c r="B112" s="19"/>
      <c r="C112" s="19"/>
      <c r="D112" s="19"/>
      <c r="E112" s="19"/>
      <c r="F112" s="19"/>
      <c r="G112" s="19"/>
      <c r="H112" s="19"/>
      <c r="I112" s="20"/>
      <c r="J112" s="19"/>
      <c r="K112" s="19"/>
      <c r="L112" s="19"/>
      <c r="M112" s="19"/>
      <c r="N112" s="19"/>
      <c r="O112" s="19"/>
      <c r="P112" s="19"/>
      <c r="Q112" s="19"/>
      <c r="R112" s="19"/>
      <c r="S112" s="19"/>
      <c r="T112" s="19"/>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5">
      <c r="A113" s="19"/>
      <c r="B113" s="21">
        <f>AVERAGE(B79:B109)</f>
        <v>2.5698914451612898</v>
      </c>
      <c r="C113" s="21">
        <f>AVERAGE(C79:C107)</f>
        <v>1.4195396620689655</v>
      </c>
      <c r="D113" s="21">
        <f>AVERAGE(D79:D109)</f>
        <v>2.9032246451612904</v>
      </c>
      <c r="E113" s="21">
        <f>AVERAGE(E79:E108)</f>
        <v>5.322220093333333</v>
      </c>
      <c r="F113" s="21">
        <f>AVERAGE(F79:F109)</f>
        <v>5.4999978</v>
      </c>
      <c r="G113" s="21">
        <f>AVERAGE(G79:G108)</f>
        <v>5.752775476666666</v>
      </c>
      <c r="H113" s="21">
        <f>AVERAGE(H79:H109)</f>
        <v>6.163976029032259</v>
      </c>
      <c r="I113" s="23">
        <f>AVERAGE(I79:I109)</f>
        <v>6.303030038709677</v>
      </c>
      <c r="J113" s="21">
        <f>AVERAGE(J79:J108)</f>
        <v>4.971587226666667</v>
      </c>
      <c r="K113" s="21">
        <f>AVERAGE(K79:K109)</f>
        <v>3.924729612903226</v>
      </c>
      <c r="L113" s="21">
        <f>AVERAGE(L79:L108)</f>
        <v>1.93333256</v>
      </c>
      <c r="M113" s="21">
        <f>AVERAGE(M79:M109)</f>
        <v>1.3037629193548388</v>
      </c>
      <c r="N113" s="19"/>
      <c r="O113" s="48">
        <f>AVERAGE(B113:M113)</f>
        <v>4.005672292421518</v>
      </c>
      <c r="P113" s="36" t="s">
        <v>22</v>
      </c>
      <c r="Q113" s="36"/>
      <c r="R113" s="36"/>
      <c r="S113" s="36"/>
      <c r="T113" s="19"/>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19"/>
      <c r="B114" s="19"/>
      <c r="C114" s="19"/>
      <c r="D114" s="19"/>
      <c r="E114" s="19"/>
      <c r="F114" s="19"/>
      <c r="G114" s="19"/>
      <c r="H114" s="19"/>
      <c r="I114" s="20"/>
      <c r="J114" s="19"/>
      <c r="K114" s="19"/>
      <c r="L114" s="19"/>
      <c r="M114" s="19"/>
      <c r="N114" s="19"/>
      <c r="O114" s="19"/>
      <c r="P114" s="19"/>
      <c r="Q114" s="19"/>
      <c r="R114" s="19"/>
      <c r="S114" s="19"/>
      <c r="T114" s="19"/>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8.75">
      <c r="A115" s="42" t="s">
        <v>34</v>
      </c>
      <c r="B115" s="42"/>
      <c r="C115" s="42"/>
      <c r="D115" s="19"/>
      <c r="E115" s="19"/>
      <c r="F115" s="19"/>
      <c r="G115" s="19"/>
      <c r="H115" s="19"/>
      <c r="I115" s="20"/>
      <c r="J115" s="19"/>
      <c r="K115" s="19"/>
      <c r="L115" s="19"/>
      <c r="M115" s="19"/>
      <c r="N115" s="19"/>
      <c r="O115" s="19"/>
      <c r="P115" s="19"/>
      <c r="Q115" s="19"/>
      <c r="R115" s="19"/>
      <c r="S115" s="19"/>
      <c r="T115" s="19"/>
      <c r="U115" s="12"/>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
      <c r="A116" s="12"/>
      <c r="B116" s="12"/>
      <c r="C116" s="12"/>
      <c r="D116" s="12"/>
      <c r="E116" s="12"/>
      <c r="F116" s="12"/>
      <c r="G116" s="12"/>
      <c r="H116" s="12"/>
      <c r="I116" s="14"/>
      <c r="J116" s="12"/>
      <c r="K116" s="12"/>
      <c r="L116" s="12"/>
      <c r="M116" s="12"/>
      <c r="N116" s="12"/>
      <c r="O116" s="12"/>
      <c r="P116" s="12"/>
      <c r="Q116" s="12"/>
      <c r="R116" s="12"/>
      <c r="S116" s="12"/>
      <c r="T116" s="12"/>
      <c r="U116" s="12"/>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
      <c r="A117" s="12"/>
      <c r="B117" s="32" t="s">
        <v>7</v>
      </c>
      <c r="C117" s="32" t="s">
        <v>8</v>
      </c>
      <c r="D117" s="32" t="s">
        <v>9</v>
      </c>
      <c r="E117" s="32" t="s">
        <v>10</v>
      </c>
      <c r="F117" s="32" t="s">
        <v>11</v>
      </c>
      <c r="G117" s="32" t="s">
        <v>12</v>
      </c>
      <c r="H117" s="32" t="s">
        <v>1</v>
      </c>
      <c r="I117" s="33" t="s">
        <v>2</v>
      </c>
      <c r="J117" s="34" t="s">
        <v>3</v>
      </c>
      <c r="K117" s="34" t="s">
        <v>4</v>
      </c>
      <c r="L117" s="34" t="s">
        <v>5</v>
      </c>
      <c r="M117" s="34" t="s">
        <v>6</v>
      </c>
      <c r="N117" s="12"/>
      <c r="O117" s="12"/>
      <c r="P117" s="12"/>
      <c r="Q117" s="12"/>
      <c r="R117" s="12"/>
      <c r="S117" s="12"/>
      <c r="T117" s="12"/>
      <c r="U117" s="12"/>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75">
      <c r="A118" s="43" t="s">
        <v>30</v>
      </c>
      <c r="B118" s="44">
        <f aca="true" t="shared" si="1" ref="B118:M118">B17/2.8</f>
        <v>12.817500000000003</v>
      </c>
      <c r="C118" s="44">
        <f t="shared" si="1"/>
        <v>14.971785714285712</v>
      </c>
      <c r="D118" s="44">
        <f t="shared" si="1"/>
        <v>32.88500000000001</v>
      </c>
      <c r="E118" s="44">
        <f t="shared" si="1"/>
        <v>57.79571428571429</v>
      </c>
      <c r="F118" s="44">
        <f t="shared" si="1"/>
        <v>63.545</v>
      </c>
      <c r="G118" s="44">
        <f t="shared" si="1"/>
        <v>65.21785714285713</v>
      </c>
      <c r="H118" s="44">
        <f t="shared" si="1"/>
        <v>62.64214285714287</v>
      </c>
      <c r="I118" s="17">
        <f t="shared" si="1"/>
        <v>65.49142857142861</v>
      </c>
      <c r="J118" s="44">
        <f t="shared" si="1"/>
        <v>41.59857142857139</v>
      </c>
      <c r="K118" s="44">
        <f t="shared" si="1"/>
        <v>26.980000000000036</v>
      </c>
      <c r="L118" s="44">
        <f t="shared" si="1"/>
        <v>9.20964285714287</v>
      </c>
      <c r="M118" s="44">
        <f t="shared" si="1"/>
        <v>6.57749999999997</v>
      </c>
      <c r="N118" s="12"/>
      <c r="O118" s="12"/>
      <c r="P118" s="12"/>
      <c r="Q118" s="12"/>
      <c r="R118" s="12"/>
      <c r="S118" s="12"/>
      <c r="T118" s="12"/>
      <c r="U118" s="12"/>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5.75">
      <c r="A119" s="43" t="s">
        <v>31</v>
      </c>
      <c r="B119" s="12">
        <v>2.933</v>
      </c>
      <c r="C119" s="12">
        <v>1.533</v>
      </c>
      <c r="D119" s="12">
        <v>6.316</v>
      </c>
      <c r="E119" s="12">
        <v>8.633</v>
      </c>
      <c r="F119" s="12">
        <v>9.95</v>
      </c>
      <c r="G119" s="12">
        <v>9.6</v>
      </c>
      <c r="H119" s="12">
        <v>9.22</v>
      </c>
      <c r="I119" s="14">
        <v>9.3</v>
      </c>
      <c r="J119" s="12">
        <v>6.683</v>
      </c>
      <c r="K119" s="12">
        <v>4.45</v>
      </c>
      <c r="L119" s="12">
        <v>1.8</v>
      </c>
      <c r="M119" s="12">
        <v>1.783</v>
      </c>
      <c r="N119" s="12"/>
      <c r="O119" s="12"/>
      <c r="P119" s="47" t="s">
        <v>33</v>
      </c>
      <c r="Q119" s="12"/>
      <c r="R119" s="12"/>
      <c r="S119" s="12"/>
      <c r="T119" s="12"/>
      <c r="U119" s="12"/>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2"/>
      <c r="B120" s="12"/>
      <c r="C120" s="12"/>
      <c r="D120" s="12"/>
      <c r="E120" s="12"/>
      <c r="F120" s="12"/>
      <c r="G120" s="12"/>
      <c r="H120" s="12"/>
      <c r="I120" s="14"/>
      <c r="J120" s="12"/>
      <c r="K120" s="12"/>
      <c r="L120" s="12"/>
      <c r="M120" s="12"/>
      <c r="N120" s="12"/>
      <c r="O120" s="12"/>
      <c r="P120" s="12"/>
      <c r="Q120" s="12"/>
      <c r="R120" s="12"/>
      <c r="S120" s="12"/>
      <c r="T120" s="12"/>
      <c r="U120" s="12"/>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5">
      <c r="A121" s="10"/>
      <c r="B121" s="45">
        <f aca="true" t="shared" si="2" ref="B121:M121">B118/B119</f>
        <v>4.370098874872146</v>
      </c>
      <c r="C121" s="45">
        <f t="shared" si="2"/>
        <v>9.76633119001025</v>
      </c>
      <c r="D121" s="45">
        <f t="shared" si="2"/>
        <v>5.206618112729577</v>
      </c>
      <c r="E121" s="45">
        <f t="shared" si="2"/>
        <v>6.694742764475188</v>
      </c>
      <c r="F121" s="45">
        <f t="shared" si="2"/>
        <v>6.386432160804021</v>
      </c>
      <c r="G121" s="45">
        <f t="shared" si="2"/>
        <v>6.793526785714285</v>
      </c>
      <c r="H121" s="45">
        <f t="shared" si="2"/>
        <v>6.794158661295322</v>
      </c>
      <c r="I121" s="46">
        <f t="shared" si="2"/>
        <v>7.042089093702001</v>
      </c>
      <c r="J121" s="45">
        <f t="shared" si="2"/>
        <v>6.22453560206066</v>
      </c>
      <c r="K121" s="45">
        <f t="shared" si="2"/>
        <v>6.062921348314615</v>
      </c>
      <c r="L121" s="45">
        <f t="shared" si="2"/>
        <v>5.116468253968261</v>
      </c>
      <c r="M121" s="45">
        <f t="shared" si="2"/>
        <v>3.689007291082429</v>
      </c>
      <c r="N121" s="10"/>
      <c r="O121" s="49">
        <f>AVERAGE(B121:L121)</f>
        <v>6.405265713449666</v>
      </c>
      <c r="P121" s="36" t="s">
        <v>32</v>
      </c>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
      <c r="A122" s="10"/>
      <c r="B122" s="10"/>
      <c r="C122" s="10"/>
      <c r="D122" s="10"/>
      <c r="E122" s="10"/>
      <c r="F122" s="10"/>
      <c r="G122" s="10"/>
      <c r="H122" s="10"/>
      <c r="I122" s="11"/>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5">
      <c r="A123" s="10"/>
      <c r="B123" s="10"/>
      <c r="C123" s="10"/>
      <c r="D123" s="10"/>
      <c r="E123" s="10"/>
      <c r="F123" s="10"/>
      <c r="G123" s="10"/>
      <c r="H123" s="10"/>
      <c r="I123" s="11"/>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
      <c r="A124" s="10"/>
      <c r="B124" s="10"/>
      <c r="C124" s="10"/>
      <c r="D124" s="10"/>
      <c r="E124" s="10"/>
      <c r="F124" s="10"/>
      <c r="G124" s="10"/>
      <c r="H124" s="10"/>
      <c r="I124" s="11"/>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5">
      <c r="A125" s="10"/>
      <c r="B125" s="10"/>
      <c r="C125" s="10"/>
      <c r="D125" s="10"/>
      <c r="E125" s="10"/>
      <c r="F125" s="10"/>
      <c r="G125" s="10"/>
      <c r="H125" s="10"/>
      <c r="I125" s="11"/>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
      <c r="A126" s="10"/>
      <c r="B126" s="10"/>
      <c r="C126" s="10"/>
      <c r="D126" s="10"/>
      <c r="E126" s="10"/>
      <c r="F126" s="10"/>
      <c r="G126" s="10"/>
      <c r="H126" s="10"/>
      <c r="I126" s="11"/>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
      <c r="A127" s="10"/>
      <c r="B127" s="10"/>
      <c r="C127" s="10"/>
      <c r="D127" s="10"/>
      <c r="E127" s="10"/>
      <c r="F127" s="10"/>
      <c r="G127" s="10"/>
      <c r="H127" s="10"/>
      <c r="I127" s="11"/>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
      <c r="A128" s="10"/>
      <c r="B128" s="10"/>
      <c r="C128" s="10"/>
      <c r="D128" s="10"/>
      <c r="E128" s="10"/>
      <c r="F128" s="10"/>
      <c r="G128" s="10"/>
      <c r="H128" s="10"/>
      <c r="I128" s="11"/>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
      <c r="A129" s="10"/>
      <c r="B129" s="10"/>
      <c r="C129" s="10"/>
      <c r="D129" s="10"/>
      <c r="E129" s="10"/>
      <c r="F129" s="10"/>
      <c r="G129" s="10"/>
      <c r="H129" s="10"/>
      <c r="I129" s="11"/>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5">
      <c r="A130" s="10"/>
      <c r="B130" s="10"/>
      <c r="C130" s="10"/>
      <c r="D130" s="10"/>
      <c r="E130" s="10"/>
      <c r="F130" s="10"/>
      <c r="G130" s="10"/>
      <c r="H130" s="10"/>
      <c r="I130" s="11"/>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15">
      <c r="A131" s="10"/>
      <c r="B131" s="10"/>
      <c r="C131" s="10"/>
      <c r="D131" s="10"/>
      <c r="E131" s="10"/>
      <c r="F131" s="10"/>
      <c r="G131" s="10"/>
      <c r="H131" s="10"/>
      <c r="I131" s="11"/>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ht="15">
      <c r="A132" s="10"/>
      <c r="B132" s="10"/>
      <c r="C132" s="10"/>
      <c r="D132" s="10"/>
      <c r="E132" s="10"/>
      <c r="F132" s="10"/>
      <c r="G132" s="10"/>
      <c r="H132" s="10"/>
      <c r="I132" s="11"/>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row>
    <row r="133" spans="1:55" ht="15">
      <c r="A133" s="10"/>
      <c r="B133" s="10"/>
      <c r="C133" s="10"/>
      <c r="D133" s="10"/>
      <c r="E133" s="10"/>
      <c r="F133" s="10"/>
      <c r="G133" s="10"/>
      <c r="H133" s="10"/>
      <c r="I133" s="11"/>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row>
    <row r="134" spans="1:55" ht="15">
      <c r="A134" s="10"/>
      <c r="B134" s="10"/>
      <c r="C134" s="10"/>
      <c r="D134" s="10"/>
      <c r="E134" s="10"/>
      <c r="F134" s="10"/>
      <c r="G134" s="10"/>
      <c r="H134" s="10"/>
      <c r="I134" s="11"/>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row>
  </sheetData>
  <sheetProtection/>
  <dataValidations count="1">
    <dataValidation type="custom" allowBlank="1" showInputMessage="1" showErrorMessage="1" sqref="I3:I6 I111 I30 I35 I39 I73 I77 I16:I20 I117">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 Kwant</cp:lastModifiedBy>
  <cp:lastPrinted>2009-09-01T15:42:36Z</cp:lastPrinted>
  <dcterms:created xsi:type="dcterms:W3CDTF">2000-07-31T16:38:04Z</dcterms:created>
  <dcterms:modified xsi:type="dcterms:W3CDTF">2010-01-01T21:56:28Z</dcterms:modified>
  <cp:category/>
  <cp:version/>
  <cp:contentType/>
  <cp:contentStatus/>
</cp:coreProperties>
</file>